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7770" windowHeight="3405" tabRatio="602" firstSheet="1" activeTab="1"/>
  </bookViews>
  <sheets>
    <sheet name="Qtrly Notes-30.6.01" sheetId="1" r:id="rId1"/>
    <sheet name="Income Statement-30.6.2001" sheetId="2" r:id="rId2"/>
    <sheet name="Balance Sheet-30.6.2001" sheetId="3" r:id="rId3"/>
  </sheets>
  <definedNames/>
  <calcPr fullCalcOnLoad="1"/>
</workbook>
</file>

<file path=xl/sharedStrings.xml><?xml version="1.0" encoding="utf-8"?>
<sst xmlns="http://schemas.openxmlformats.org/spreadsheetml/2006/main" count="295" uniqueCount="207">
  <si>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</si>
  <si>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</si>
  <si>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</si>
  <si>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</si>
  <si>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</si>
  <si>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</si>
  <si>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</si>
  <si>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</si>
  <si>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</si>
  <si>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</si>
  <si>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</si>
  <si>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</si>
  <si>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</si>
  <si>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</si>
  <si>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</si>
  <si>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</si>
  <si>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</si>
  <si>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</si>
  <si>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</si>
  <si>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</si>
  <si>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</si>
  <si>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</si>
  <si>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</si>
  <si>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</si>
  <si>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Profit before taxation, minority interests and extraordinary items</t>
  </si>
  <si>
    <t>(h)</t>
  </si>
  <si>
    <t>Taxation</t>
  </si>
  <si>
    <t>(i)</t>
  </si>
  <si>
    <t>(ii)</t>
  </si>
  <si>
    <t>Less minority interests</t>
  </si>
  <si>
    <t>(j)</t>
  </si>
  <si>
    <t>(k)</t>
  </si>
  <si>
    <t>Extraordinary items</t>
  </si>
  <si>
    <t>(iii)</t>
  </si>
  <si>
    <t>Extraordinary items attributable to members of the company</t>
  </si>
  <si>
    <t>(l)</t>
  </si>
  <si>
    <t>Fully diluted</t>
  </si>
  <si>
    <t>N/A</t>
  </si>
  <si>
    <t>Note:</t>
  </si>
  <si>
    <t>CONSOLIDATED BALANCE SHEET</t>
  </si>
  <si>
    <t>AS AT</t>
  </si>
  <si>
    <t>PRECEDING</t>
  </si>
  <si>
    <t>FINANCIAL</t>
  </si>
  <si>
    <t>Long Term Investments</t>
  </si>
  <si>
    <t>Current Assets</t>
  </si>
  <si>
    <t>Cash and Bank Balances</t>
  </si>
  <si>
    <t>Current Liabilities</t>
  </si>
  <si>
    <t>Short Term Borrowings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</si>
  <si>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</si>
  <si>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</si>
  <si>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</si>
  <si>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</si>
  <si>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</si>
  <si>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</si>
  <si>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</t>
  </si>
  <si>
    <t>Others</t>
  </si>
  <si>
    <t>Minority Interests</t>
  </si>
  <si>
    <t>Long Term Borrowings</t>
  </si>
  <si>
    <t>N/A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</si>
  <si>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</si>
  <si>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Net tangible assets per share (RM)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</si>
  <si>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</si>
  <si>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RM’000</t>
  </si>
  <si>
    <t>Income Tax</t>
  </si>
  <si>
    <t>- Current year</t>
  </si>
  <si>
    <t>- Prior year</t>
  </si>
  <si>
    <t>Deferred Taxation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</si>
  <si>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secured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</si>
  <si>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unsecured</t>
    </r>
  </si>
  <si>
    <t>Profit before tax</t>
  </si>
  <si>
    <t>Assets employed</t>
  </si>
  <si>
    <t xml:space="preserve">    There were no purchase or disposal of quoted securities for the financial period under review.</t>
  </si>
  <si>
    <t>By Order of the Board</t>
  </si>
  <si>
    <t>NG GEOK PING</t>
  </si>
  <si>
    <t xml:space="preserve">Klang </t>
  </si>
  <si>
    <t>Company Secretary</t>
  </si>
  <si>
    <t>Accounting policies</t>
  </si>
  <si>
    <t>Extraordinary Items</t>
  </si>
  <si>
    <t>Investment Income or Profit on Sale of Investments and/or Properties.</t>
  </si>
  <si>
    <t>Quoted Securities</t>
  </si>
  <si>
    <t>Changes in the Composition of the Company</t>
  </si>
  <si>
    <t>Corporate Proposals</t>
  </si>
  <si>
    <t>Explanatory Comments about Seasonal or Cyclical factors affecting operations</t>
  </si>
  <si>
    <t>Issuances and Repayment of Debt and Equity Securities</t>
  </si>
  <si>
    <t>Group borrowings and debt securities as at period end.</t>
  </si>
  <si>
    <t>Material Litigation</t>
  </si>
  <si>
    <t>Segmental Reporting</t>
  </si>
  <si>
    <t xml:space="preserve">       Individual Quarter</t>
  </si>
  <si>
    <t xml:space="preserve">               Cumulative Quarter</t>
  </si>
  <si>
    <t>Explanatory Notes for Variance of Actual Profit from Forecast Profit</t>
  </si>
  <si>
    <t xml:space="preserve">  shares held as treasury shares and resale of treasury shares for the current period under review.</t>
  </si>
  <si>
    <t xml:space="preserve">  There were no other issuances and repayment of debt and equity securities, shares buy-backs, share cancellations,</t>
  </si>
  <si>
    <t xml:space="preserve">   Marine-based manufacturing</t>
  </si>
  <si>
    <t xml:space="preserve">   Integrated livestock activities</t>
  </si>
  <si>
    <t xml:space="preserve">   Oil palm related &amp; others</t>
  </si>
  <si>
    <t xml:space="preserve">   Total</t>
  </si>
  <si>
    <t xml:space="preserve">  Bank overdraft-short term</t>
  </si>
  <si>
    <t xml:space="preserve">  Bankers’ acceptance-short term</t>
  </si>
  <si>
    <t xml:space="preserve">  Term loans-short term</t>
  </si>
  <si>
    <t xml:space="preserve">  Term loans-long term</t>
  </si>
  <si>
    <t xml:space="preserve">    as adopted in the preparation of most recent annual financial statements.</t>
  </si>
  <si>
    <t xml:space="preserve">    There were no material litigation at the date of this report.</t>
  </si>
  <si>
    <t xml:space="preserve">    Seasonal or cyclical factors do not significantly affect the principal business operations of the Group. </t>
  </si>
  <si>
    <t>Property, plant &amp; equipment</t>
  </si>
  <si>
    <t>Contingent Liabilities</t>
  </si>
  <si>
    <t>31.3.2001</t>
  </si>
  <si>
    <t>Share of profit of associated company</t>
  </si>
  <si>
    <t>Group share of associates tax</t>
  </si>
  <si>
    <t xml:space="preserve">Prospect </t>
  </si>
  <si>
    <t>Total Borrowings for trade purpose</t>
  </si>
  <si>
    <t>Off Balance sheet financial instruments</t>
  </si>
  <si>
    <t xml:space="preserve">    As at date of this report, no financial instruments that are 'off balance sheet'  in nature have been entered into.</t>
  </si>
  <si>
    <t xml:space="preserve">Comparison of current quarter results with immediate preceding quarter. </t>
  </si>
  <si>
    <t>Post balance sheet events</t>
  </si>
  <si>
    <t>Dividend</t>
  </si>
  <si>
    <t>Interim</t>
  </si>
  <si>
    <t>dividend</t>
  </si>
  <si>
    <t>Type</t>
  </si>
  <si>
    <t>Rate</t>
  </si>
  <si>
    <t>5% less tax</t>
  </si>
  <si>
    <t>Payment date</t>
  </si>
  <si>
    <t>2.1.2001</t>
  </si>
  <si>
    <t xml:space="preserve">Financial year </t>
  </si>
  <si>
    <t>The effective tax rate is lower than the statutory rate is mainly due to availability of tax incentives.</t>
  </si>
  <si>
    <t>Investment in Associate Company</t>
  </si>
  <si>
    <t xml:space="preserve">                   Current quarter</t>
  </si>
  <si>
    <t xml:space="preserve">                    Preceding quarter</t>
  </si>
  <si>
    <t>Sales</t>
  </si>
  <si>
    <t xml:space="preserve">                      1.4.2000 to</t>
  </si>
  <si>
    <t>Activities:</t>
  </si>
  <si>
    <t xml:space="preserve">   Integrated livestock &amp; trading</t>
  </si>
  <si>
    <t xml:space="preserve">   The financial year 2002 is expected to be challenging and barring unforeseen circumstances, the Group is confident of achieving</t>
  </si>
  <si>
    <t>Basic (based on 40,000,000 ordinary shares) (sen)</t>
  </si>
  <si>
    <t xml:space="preserve">  HP Creditors-short term</t>
  </si>
  <si>
    <t xml:space="preserve">  HP Creditors-long term</t>
  </si>
  <si>
    <t xml:space="preserve">    Corporate guarantee given to secure banking facilities granted to certain subsidiaries amounted to RM62 million.</t>
  </si>
  <si>
    <t>30.6.2001</t>
  </si>
  <si>
    <t>QUARTER</t>
  </si>
  <si>
    <t>END OF</t>
  </si>
  <si>
    <t>30.6.2000</t>
  </si>
  <si>
    <r>
      <t xml:space="preserve">Quarterly report on consolidated results for the financial quarter ended </t>
    </r>
    <r>
      <rPr>
        <b/>
        <u val="single"/>
        <sz val="10"/>
        <rFont val="Arial"/>
        <family val="2"/>
      </rPr>
      <t>30 JUNE 2001</t>
    </r>
  </si>
  <si>
    <t>1st QUARTER</t>
  </si>
  <si>
    <t>NOTES TO THE QUARTERLY REPORT FOR THE FINANCIAL PERIOD ENDED 30 JUNE 2001</t>
  </si>
  <si>
    <t xml:space="preserve">   There were no investment income or profit on sale of investments for the financial period ended 30 June 2001.</t>
  </si>
  <si>
    <t>Acquisition of shares in Tradisi Emas Sdn Bhd (TE) and Figo Marketing Sdn Bhd (FM) by QL Feedingstuffs Sdn Bhd (QL Feed)</t>
  </si>
  <si>
    <t>Acquisition of shares in CSM Distribution Sdn Bhd (CSM) by QL Feed.</t>
  </si>
  <si>
    <t xml:space="preserve">  Period ended 30.6.2001</t>
  </si>
  <si>
    <t xml:space="preserve">                     31.3.2001</t>
  </si>
  <si>
    <t xml:space="preserve">                    1.4.2001 to</t>
  </si>
  <si>
    <t xml:space="preserve">                      30.6.2001</t>
  </si>
  <si>
    <t>Increase/(decrease) against previous quarter</t>
  </si>
  <si>
    <t xml:space="preserve">                     30.6.2000</t>
  </si>
  <si>
    <t xml:space="preserve">    There were no post balance sheet events at the date of this report.</t>
  </si>
  <si>
    <t>28 August 2001</t>
  </si>
  <si>
    <t xml:space="preserve">   Not Applicable</t>
  </si>
  <si>
    <t xml:space="preserve">margins while earnings for marine-based activities have increased slightly due to contribution from newly acquired </t>
  </si>
  <si>
    <t xml:space="preserve">                   Current period</t>
  </si>
  <si>
    <t xml:space="preserve">                  Last year period</t>
  </si>
  <si>
    <t xml:space="preserve">As reported in previous report, the marine-based activities continue to be strong  in its sales volume as it continues </t>
  </si>
  <si>
    <t>to gain increased distribution in domestic and overseas market.</t>
  </si>
  <si>
    <t>Review of current period performance with last year corresponding period.</t>
  </si>
  <si>
    <t>Increase against last year corresponding period</t>
  </si>
  <si>
    <t xml:space="preserve">    During the period, QL Feed acquired 100% equity interest in CSM for a cash consideration of RM2.00</t>
  </si>
  <si>
    <t xml:space="preserve">    During the period, QL Feed acquired 80% equity interest in TE and FM for cash consideration of RM3.25 million and</t>
  </si>
  <si>
    <t xml:space="preserve">   sustainable performance.</t>
  </si>
  <si>
    <t xml:space="preserve">subsidiaries. </t>
  </si>
  <si>
    <t xml:space="preserve">Earnings and sales for oil palm related activities have decreased slightly compared to preceding quarter mainly due to lower volume </t>
  </si>
  <si>
    <t>The increased sales and earnings was mainly due to better sales mix and margins from the feed raw material distribution unit.</t>
  </si>
  <si>
    <t>Revenue</t>
  </si>
  <si>
    <t>Finance cost</t>
  </si>
  <si>
    <t>Profit before income tax, minority interests and extraordinary items</t>
  </si>
  <si>
    <t>Income tax</t>
  </si>
  <si>
    <t>Profit after income tax before deducting minority interests</t>
  </si>
  <si>
    <t>Net profit attributable to members of the company</t>
  </si>
  <si>
    <t>Earnings per share based on 2(m) above after deducting any provision for preference dividends, if any:-</t>
  </si>
  <si>
    <t>Operating profit before finance cost, depreciation and amortisation, exceptional items, income tax, minority interests and extraordinary items</t>
  </si>
  <si>
    <t>Net profit from ordinary activities attributable to members of the company</t>
  </si>
  <si>
    <t>Pre-acquisition profit/(loss) if applicable</t>
  </si>
  <si>
    <t>Inventories</t>
  </si>
  <si>
    <t>Trade receivables</t>
  </si>
  <si>
    <t>Other receivables</t>
  </si>
  <si>
    <t>Trade payables</t>
  </si>
  <si>
    <t>Other payables</t>
  </si>
  <si>
    <t>Deferred taxation</t>
  </si>
  <si>
    <t>Dividend paid and proposed during the year :</t>
  </si>
  <si>
    <t>7% less tax</t>
  </si>
  <si>
    <t>28.9.2001</t>
  </si>
  <si>
    <t>Proposed</t>
  </si>
  <si>
    <t>final</t>
  </si>
  <si>
    <t xml:space="preserve">Other income </t>
  </si>
  <si>
    <t>(m)</t>
  </si>
  <si>
    <t xml:space="preserve">    The accounts are prepared using the same accounting policies, method of computation and basis of consolidation</t>
  </si>
  <si>
    <t xml:space="preserve">    There were no exceptional items during the financial period under review.</t>
  </si>
  <si>
    <t xml:space="preserve">    There were no extraordinary items during the financial period under review.</t>
  </si>
  <si>
    <t xml:space="preserve">    RM1.79 million respectively.</t>
  </si>
  <si>
    <r>
      <t xml:space="preserve">    </t>
    </r>
    <r>
      <rPr>
        <sz val="11"/>
        <rFont val="Times New Roman"/>
        <family val="1"/>
      </rPr>
      <t>Quoted shares at cost:</t>
    </r>
  </si>
  <si>
    <r>
      <t xml:space="preserve">    </t>
    </r>
    <r>
      <rPr>
        <sz val="11"/>
        <rFont val="Times New Roman"/>
        <family val="1"/>
      </rPr>
      <t>Quoted shares at market value:</t>
    </r>
  </si>
  <si>
    <t xml:space="preserve">                      1.1.2001 to</t>
  </si>
  <si>
    <t>As compared to preceding quarter, current quarter's earnings for integrated activities decreased due to lower egg price and</t>
  </si>
  <si>
    <t>Current period sales and earnings increased 19% and 11% respectively against last year corresponding period.</t>
  </si>
  <si>
    <t>Integrated activities achieved an increased in sales and earnings of 33% and 25% respectively against last year.</t>
  </si>
  <si>
    <t>Oil palm related activities show decreased sales and earnings due to decrease in the volume of  fresh fruit bunches (FFB)</t>
  </si>
  <si>
    <t xml:space="preserve">    During the period, the Company's subsidiary Tong Len Plantation Sdn Bhd received an approval from relevant Ministry</t>
  </si>
  <si>
    <t xml:space="preserve">    The estimated cost of the project is RM25 million and will be financed partly by bank borrowings and internal funds.</t>
  </si>
  <si>
    <t xml:space="preserve">    to operate a second Crude Palm Oil Mill at KM106. Jalan Tawau-Lahad Datu, Tingkayu, Kunak, Sabah.</t>
  </si>
  <si>
    <t>of fresh fruit bunches (FFB) processed during low crop season.</t>
  </si>
  <si>
    <t xml:space="preserve">being processed during low crop season. </t>
  </si>
</sst>
</file>

<file path=xl/styles.xml><?xml version="1.0" encoding="utf-8"?>
<styleSheet xmlns="http://schemas.openxmlformats.org/spreadsheetml/2006/main">
  <numFmts count="5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  <numFmt numFmtId="180" formatCode="0.0%"/>
    <numFmt numFmtId="181" formatCode="mmmm\-yy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#,##0.0_);\(#,##0.0\)"/>
    <numFmt numFmtId="186" formatCode="#,##0.000_);\(#,##0.000\)"/>
    <numFmt numFmtId="187" formatCode="#,##0.0000_);\(#,##0.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-* #,##0.0_-;\-* #,##0.0_-;_-* &quot;-&quot;??_-;_-@_-"/>
    <numFmt numFmtId="192" formatCode="_-* #,##0_-;\-* #,##0_-;_-* &quot;-&quot;??_-;_-@_-"/>
    <numFmt numFmtId="193" formatCode="_(* #,##0.00000000_);_(* \(#,##0.00000000\);_(* &quot;-&quot;????????_);_(@_)"/>
    <numFmt numFmtId="194" formatCode="#,##0.0"/>
    <numFmt numFmtId="195" formatCode="_(* #,##0.000_);_(* \(#,##0.000\);_(* &quot;-&quot;???_);_(@_)"/>
    <numFmt numFmtId="196" formatCode="#,##0.00000_);\(#,##0.00000\)"/>
    <numFmt numFmtId="197" formatCode="#,##0.000000_);\(#,##0.000000\)"/>
    <numFmt numFmtId="198" formatCode="#,##0.0000000_);\(#,##0.0000000\)"/>
    <numFmt numFmtId="199" formatCode="_(* #,##0.0000000_);_(* \(#,##0.0000000\);_(* &quot;-&quot;????????_);_(@_)"/>
    <numFmt numFmtId="200" formatCode="_(* #,##0.000000_);_(* \(#,##0.000000\);_(* &quot;-&quot;????????_);_(@_)"/>
    <numFmt numFmtId="201" formatCode="_(* #,##0.00000_);_(* \(#,##0.00000\);_(* &quot;-&quot;????????_);_(@_)"/>
    <numFmt numFmtId="202" formatCode="_(* #,##0.00_);_(* \(#,##0.00\);_(* &quot;-&quot;???_);_(@_)"/>
    <numFmt numFmtId="203" formatCode="_(* #,##0.0_);_(* \(#,##0.0\);_(* &quot;-&quot;???_);_(@_)"/>
    <numFmt numFmtId="204" formatCode="_(* #,##0_);_(* \(#,##0\);_(* &quot;-&quot;???_);_(@_)"/>
    <numFmt numFmtId="205" formatCode="_(* #,##0.0000_);_(* \(#,##0.0000\);_(* &quot;-&quot;????????_);_(@_)"/>
    <numFmt numFmtId="206" formatCode="_(* #,##0.000_);_(* \(#,##0.000\);_(* &quot;-&quot;????????_);_(@_)"/>
    <numFmt numFmtId="207" formatCode="_(* #,##0.00_);_(* \(#,##0.00\);_(* &quot;-&quot;????????_);_(@_)"/>
    <numFmt numFmtId="208" formatCode="_(* #,##0.0_);_(* \(#,##0.0\);_(* &quot;-&quot;????????_);_(@_)"/>
    <numFmt numFmtId="209" formatCode="_(* #,##0_);_(* \(#,##0\);_(* &quot;-&quot;????????_);_(@_)"/>
    <numFmt numFmtId="210" formatCode="0.00_);\(0.00\)"/>
    <numFmt numFmtId="211" formatCode="0.0"/>
    <numFmt numFmtId="212" formatCode="0.000%"/>
  </numFmts>
  <fonts count="25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4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4" xfId="15" applyNumberFormat="1" applyFont="1" applyBorder="1" applyAlignment="1">
      <alignment horizontal="center" vertical="center"/>
    </xf>
    <xf numFmtId="3" fontId="4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3" fontId="4" fillId="0" borderId="6" xfId="15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178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78" fontId="4" fillId="0" borderId="8" xfId="15" applyNumberFormat="1" applyFont="1" applyBorder="1" applyAlignment="1">
      <alignment/>
    </xf>
    <xf numFmtId="178" fontId="4" fillId="0" borderId="9" xfId="15" applyNumberFormat="1" applyFont="1" applyBorder="1" applyAlignment="1">
      <alignment/>
    </xf>
    <xf numFmtId="178" fontId="4" fillId="0" borderId="10" xfId="15" applyNumberFormat="1" applyFont="1" applyBorder="1" applyAlignment="1">
      <alignment/>
    </xf>
    <xf numFmtId="178" fontId="5" fillId="0" borderId="11" xfId="15" applyNumberFormat="1" applyFont="1" applyBorder="1" applyAlignment="1">
      <alignment/>
    </xf>
    <xf numFmtId="178" fontId="5" fillId="0" borderId="0" xfId="15" applyNumberFormat="1" applyFont="1" applyAlignment="1">
      <alignment vertical="center"/>
    </xf>
    <xf numFmtId="178" fontId="4" fillId="0" borderId="12" xfId="15" applyNumberFormat="1" applyFont="1" applyBorder="1" applyAlignment="1">
      <alignment/>
    </xf>
    <xf numFmtId="178" fontId="4" fillId="0" borderId="13" xfId="15" applyNumberFormat="1" applyFont="1" applyBorder="1" applyAlignment="1">
      <alignment/>
    </xf>
    <xf numFmtId="4" fontId="4" fillId="0" borderId="6" xfId="15" applyNumberFormat="1" applyFont="1" applyBorder="1" applyAlignment="1">
      <alignment horizontal="center"/>
    </xf>
    <xf numFmtId="43" fontId="4" fillId="0" borderId="6" xfId="15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left" indent="14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77" fontId="20" fillId="0" borderId="0" xfId="15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192" fontId="20" fillId="0" borderId="0" xfId="15" applyNumberFormat="1" applyFont="1" applyAlignment="1">
      <alignment/>
    </xf>
    <xf numFmtId="192" fontId="20" fillId="0" borderId="0" xfId="15" applyNumberFormat="1" applyFont="1" applyAlignment="1">
      <alignment horizontal="center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192" fontId="0" fillId="0" borderId="0" xfId="0" applyNumberFormat="1" applyAlignment="1">
      <alignment/>
    </xf>
    <xf numFmtId="192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0" fontId="8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7" fillId="0" borderId="0" xfId="0" applyFont="1" applyAlignment="1">
      <alignment horizontal="left"/>
    </xf>
    <xf numFmtId="41" fontId="23" fillId="0" borderId="0" xfId="15" applyNumberFormat="1" applyFont="1" applyAlignment="1">
      <alignment/>
    </xf>
    <xf numFmtId="41" fontId="20" fillId="0" borderId="0" xfId="15" applyNumberFormat="1" applyFont="1" applyAlignment="1">
      <alignment/>
    </xf>
    <xf numFmtId="41" fontId="20" fillId="0" borderId="0" xfId="15" applyNumberFormat="1" applyFont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192" fontId="20" fillId="0" borderId="9" xfId="15" applyNumberFormat="1" applyFont="1" applyBorder="1" applyAlignment="1">
      <alignment/>
    </xf>
    <xf numFmtId="192" fontId="24" fillId="0" borderId="12" xfId="15" applyNumberFormat="1" applyFont="1" applyBorder="1" applyAlignment="1">
      <alignment/>
    </xf>
    <xf numFmtId="0" fontId="0" fillId="0" borderId="10" xfId="0" applyBorder="1" applyAlignment="1">
      <alignment/>
    </xf>
    <xf numFmtId="178" fontId="24" fillId="0" borderId="12" xfId="0" applyNumberFormat="1" applyFont="1" applyBorder="1" applyAlignment="1">
      <alignment/>
    </xf>
    <xf numFmtId="192" fontId="0" fillId="0" borderId="9" xfId="0" applyNumberFormat="1" applyBorder="1" applyAlignment="1">
      <alignment horizontal="center"/>
    </xf>
    <xf numFmtId="192" fontId="20" fillId="0" borderId="9" xfId="15" applyNumberFormat="1" applyFont="1" applyBorder="1" applyAlignment="1">
      <alignment horizontal="center"/>
    </xf>
    <xf numFmtId="178" fontId="0" fillId="0" borderId="9" xfId="0" applyNumberFormat="1" applyBorder="1" applyAlignment="1">
      <alignment/>
    </xf>
    <xf numFmtId="178" fontId="20" fillId="0" borderId="9" xfId="0" applyNumberFormat="1" applyFont="1" applyBorder="1" applyAlignment="1">
      <alignment horizontal="center"/>
    </xf>
    <xf numFmtId="178" fontId="2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vertical="top" wrapText="1"/>
    </xf>
    <xf numFmtId="178" fontId="4" fillId="0" borderId="0" xfId="15" applyNumberFormat="1" applyFont="1" applyAlignment="1">
      <alignment horizontal="center"/>
    </xf>
    <xf numFmtId="178" fontId="4" fillId="0" borderId="10" xfId="15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92" fontId="0" fillId="0" borderId="0" xfId="15" applyNumberFormat="1" applyAlignment="1">
      <alignment/>
    </xf>
    <xf numFmtId="192" fontId="0" fillId="0" borderId="0" xfId="15" applyNumberFormat="1" applyAlignment="1">
      <alignment horizontal="center"/>
    </xf>
    <xf numFmtId="204" fontId="0" fillId="0" borderId="0" xfId="15" applyNumberFormat="1" applyAlignment="1">
      <alignment/>
    </xf>
    <xf numFmtId="10" fontId="0" fillId="0" borderId="0" xfId="21" applyNumberFormat="1" applyAlignment="1">
      <alignment/>
    </xf>
    <xf numFmtId="192" fontId="0" fillId="0" borderId="9" xfId="15" applyNumberFormat="1" applyBorder="1" applyAlignment="1">
      <alignment/>
    </xf>
    <xf numFmtId="192" fontId="0" fillId="0" borderId="9" xfId="15" applyNumberFormat="1" applyBorder="1" applyAlignment="1">
      <alignment horizontal="center"/>
    </xf>
    <xf numFmtId="178" fontId="0" fillId="0" borderId="9" xfId="15" applyNumberFormat="1" applyBorder="1" applyAlignment="1">
      <alignment horizontal="left"/>
    </xf>
    <xf numFmtId="209" fontId="20" fillId="0" borderId="0" xfId="15" applyNumberFormat="1" applyFont="1" applyAlignment="1">
      <alignment horizontal="right"/>
    </xf>
    <xf numFmtId="192" fontId="20" fillId="0" borderId="0" xfId="0" applyNumberFormat="1" applyFont="1" applyAlignment="1">
      <alignment/>
    </xf>
    <xf numFmtId="192" fontId="24" fillId="0" borderId="0" xfId="15" applyNumberFormat="1" applyFont="1" applyBorder="1" applyAlignment="1">
      <alignment/>
    </xf>
    <xf numFmtId="192" fontId="24" fillId="0" borderId="9" xfId="15" applyNumberFormat="1" applyFont="1" applyBorder="1" applyAlignment="1">
      <alignment/>
    </xf>
    <xf numFmtId="192" fontId="24" fillId="0" borderId="9" xfId="15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92" fontId="24" fillId="0" borderId="0" xfId="15" applyNumberFormat="1" applyFont="1" applyAlignment="1">
      <alignment/>
    </xf>
    <xf numFmtId="0" fontId="23" fillId="0" borderId="0" xfId="0" applyFont="1" applyAlignment="1">
      <alignment horizontal="center"/>
    </xf>
    <xf numFmtId="1" fontId="4" fillId="0" borderId="0" xfId="15" applyNumberFormat="1" applyFont="1" applyAlignment="1">
      <alignment horizontal="center"/>
    </xf>
    <xf numFmtId="0" fontId="4" fillId="0" borderId="9" xfId="0" applyFont="1" applyBorder="1" applyAlignment="1">
      <alignment/>
    </xf>
    <xf numFmtId="178" fontId="4" fillId="0" borderId="8" xfId="15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92" fontId="0" fillId="0" borderId="0" xfId="15" applyNumberForma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92" fontId="20" fillId="0" borderId="0" xfId="15" applyNumberFormat="1" applyFont="1" applyBorder="1" applyAlignment="1">
      <alignment horizontal="center"/>
    </xf>
    <xf numFmtId="192" fontId="24" fillId="0" borderId="4" xfId="15" applyNumberFormat="1" applyFont="1" applyBorder="1" applyAlignment="1">
      <alignment horizontal="center"/>
    </xf>
    <xf numFmtId="0" fontId="0" fillId="0" borderId="13" xfId="0" applyBorder="1" applyAlignment="1">
      <alignment/>
    </xf>
    <xf numFmtId="178" fontId="0" fillId="0" borderId="0" xfId="0" applyNumberFormat="1" applyBorder="1" applyAlignment="1">
      <alignment/>
    </xf>
    <xf numFmtId="178" fontId="20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192" fontId="24" fillId="0" borderId="2" xfId="15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78" fontId="0" fillId="0" borderId="2" xfId="0" applyNumberFormat="1" applyBorder="1" applyAlignment="1">
      <alignment/>
    </xf>
    <xf numFmtId="178" fontId="20" fillId="0" borderId="2" xfId="0" applyNumberFormat="1" applyFont="1" applyBorder="1" applyAlignment="1">
      <alignment/>
    </xf>
    <xf numFmtId="192" fontId="24" fillId="0" borderId="0" xfId="15" applyNumberFormat="1" applyFont="1" applyAlignment="1">
      <alignment horizontal="center"/>
    </xf>
    <xf numFmtId="9" fontId="0" fillId="0" borderId="0" xfId="21" applyNumberFormat="1" applyAlignment="1">
      <alignment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top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/>
  <cols>
    <col min="1" max="1" width="4.7109375" style="0" customWidth="1"/>
    <col min="2" max="2" width="41.8515625" style="0" customWidth="1"/>
    <col min="3" max="3" width="18.421875" style="0" customWidth="1"/>
    <col min="4" max="4" width="17.8515625" style="0" customWidth="1"/>
    <col min="5" max="5" width="16.7109375" style="0" customWidth="1"/>
    <col min="6" max="6" width="23.71093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5.5" customHeight="1">
      <c r="A1" s="62" t="s">
        <v>61</v>
      </c>
    </row>
    <row r="2" ht="15">
      <c r="A2" s="74" t="s">
        <v>0</v>
      </c>
    </row>
    <row r="3" ht="15">
      <c r="A3" s="39" t="s">
        <v>142</v>
      </c>
    </row>
    <row r="4" ht="15">
      <c r="D4" s="57"/>
    </row>
    <row r="5" spans="1:2" ht="15">
      <c r="A5" s="79">
        <v>1</v>
      </c>
      <c r="B5" s="73" t="s">
        <v>76</v>
      </c>
    </row>
    <row r="6" ht="15" customHeight="1">
      <c r="B6" s="66" t="s">
        <v>191</v>
      </c>
    </row>
    <row r="7" ht="15">
      <c r="B7" s="63" t="s">
        <v>100</v>
      </c>
    </row>
    <row r="9" spans="1:2" ht="15">
      <c r="A9" s="79">
        <v>2</v>
      </c>
      <c r="B9" s="75" t="s">
        <v>20</v>
      </c>
    </row>
    <row r="10" ht="15">
      <c r="B10" s="66" t="s">
        <v>192</v>
      </c>
    </row>
    <row r="11" ht="15">
      <c r="B11" s="76"/>
    </row>
    <row r="12" spans="1:2" ht="15">
      <c r="A12" s="79">
        <v>3</v>
      </c>
      <c r="B12" s="75" t="s">
        <v>77</v>
      </c>
    </row>
    <row r="13" ht="15">
      <c r="B13" s="66" t="s">
        <v>193</v>
      </c>
    </row>
    <row r="15" spans="1:5" ht="15">
      <c r="A15" s="79">
        <v>4</v>
      </c>
      <c r="B15" s="73" t="s">
        <v>26</v>
      </c>
      <c r="C15" t="s">
        <v>87</v>
      </c>
      <c r="E15" t="s">
        <v>88</v>
      </c>
    </row>
    <row r="16" spans="2:6" ht="15">
      <c r="B16" s="70"/>
      <c r="C16" s="71" t="s">
        <v>136</v>
      </c>
      <c r="D16" s="71" t="s">
        <v>139</v>
      </c>
      <c r="E16" s="71" t="s">
        <v>136</v>
      </c>
      <c r="F16" s="71" t="s">
        <v>139</v>
      </c>
    </row>
    <row r="17" spans="2:6" ht="15">
      <c r="B17" s="70"/>
      <c r="C17" s="71" t="s">
        <v>62</v>
      </c>
      <c r="D17" s="71" t="s">
        <v>62</v>
      </c>
      <c r="E17" s="71" t="s">
        <v>62</v>
      </c>
      <c r="F17" s="71" t="s">
        <v>62</v>
      </c>
    </row>
    <row r="18" ht="15">
      <c r="B18" t="s">
        <v>63</v>
      </c>
    </row>
    <row r="19" spans="2:6" ht="15">
      <c r="B19" t="s">
        <v>64</v>
      </c>
      <c r="C19" s="118">
        <v>919</v>
      </c>
      <c r="D19" s="119">
        <v>828</v>
      </c>
      <c r="E19" s="120">
        <v>919</v>
      </c>
      <c r="F19" s="119">
        <v>828</v>
      </c>
    </row>
    <row r="20" spans="2:6" ht="17.25">
      <c r="B20" t="s">
        <v>65</v>
      </c>
      <c r="C20" s="77">
        <v>0</v>
      </c>
      <c r="D20" s="81">
        <v>0</v>
      </c>
      <c r="E20" s="77">
        <v>0</v>
      </c>
      <c r="F20" s="81">
        <v>0</v>
      </c>
    </row>
    <row r="21" spans="3:6" ht="15">
      <c r="C21" s="118">
        <f>SUM(C19:C20)</f>
        <v>919</v>
      </c>
      <c r="D21" s="118">
        <f>SUM(D19:D20)</f>
        <v>828</v>
      </c>
      <c r="E21" s="118">
        <f>SUM(E19:E20)</f>
        <v>919</v>
      </c>
      <c r="F21" s="118">
        <v>828</v>
      </c>
    </row>
    <row r="22" spans="2:6" ht="15">
      <c r="B22" t="s">
        <v>107</v>
      </c>
      <c r="C22" s="118">
        <v>23</v>
      </c>
      <c r="D22" s="119">
        <v>0</v>
      </c>
      <c r="E22" s="118">
        <v>23</v>
      </c>
      <c r="F22" s="119">
        <v>0</v>
      </c>
    </row>
    <row r="23" spans="2:6" ht="17.25">
      <c r="B23" t="s">
        <v>66</v>
      </c>
      <c r="C23" s="95">
        <v>380</v>
      </c>
      <c r="D23" s="97">
        <v>400</v>
      </c>
      <c r="E23" s="96">
        <v>380</v>
      </c>
      <c r="F23" s="125">
        <v>400</v>
      </c>
    </row>
    <row r="24" spans="3:6" ht="17.25">
      <c r="C24" s="80">
        <f>SUM(C21:C23)</f>
        <v>1322</v>
      </c>
      <c r="D24" s="80">
        <f>SUM(D21:D23)</f>
        <v>1228</v>
      </c>
      <c r="E24" s="80">
        <f>SUM(E21:E23)</f>
        <v>1322</v>
      </c>
      <c r="F24" s="80">
        <f>SUM(F21:F23)</f>
        <v>1228</v>
      </c>
    </row>
    <row r="26" ht="15">
      <c r="B26" t="s">
        <v>123</v>
      </c>
    </row>
    <row r="28" spans="1:2" ht="15">
      <c r="A28" s="79">
        <v>5</v>
      </c>
      <c r="B28" s="75" t="s">
        <v>78</v>
      </c>
    </row>
    <row r="29" ht="15">
      <c r="B29" s="66" t="s">
        <v>143</v>
      </c>
    </row>
    <row r="31" spans="1:2" ht="15">
      <c r="A31" s="79">
        <v>6</v>
      </c>
      <c r="B31" s="75" t="s">
        <v>79</v>
      </c>
    </row>
    <row r="32" spans="1:6" ht="15">
      <c r="A32" s="79"/>
      <c r="B32" s="75"/>
      <c r="F32" s="57" t="s">
        <v>12</v>
      </c>
    </row>
    <row r="33" spans="1:6" ht="17.25">
      <c r="A33" s="79"/>
      <c r="B33" s="75" t="s">
        <v>195</v>
      </c>
      <c r="F33" s="152">
        <v>55</v>
      </c>
    </row>
    <row r="34" spans="1:6" ht="17.25">
      <c r="A34" s="79"/>
      <c r="B34" s="75" t="s">
        <v>196</v>
      </c>
      <c r="F34" s="131">
        <v>50</v>
      </c>
    </row>
    <row r="35" spans="1:2" ht="15">
      <c r="A35" s="79"/>
      <c r="B35" s="66" t="s">
        <v>71</v>
      </c>
    </row>
    <row r="37" spans="1:2" ht="15">
      <c r="A37" s="79">
        <v>7</v>
      </c>
      <c r="B37" s="75" t="s">
        <v>80</v>
      </c>
    </row>
    <row r="38" spans="1:2" ht="15">
      <c r="A38" s="79" t="s">
        <v>13</v>
      </c>
      <c r="B38" s="94" t="s">
        <v>144</v>
      </c>
    </row>
    <row r="39" ht="15">
      <c r="B39" s="66" t="s">
        <v>163</v>
      </c>
    </row>
    <row r="40" ht="15" customHeight="1">
      <c r="B40" s="66" t="s">
        <v>194</v>
      </c>
    </row>
    <row r="41" ht="15">
      <c r="B41" s="65"/>
    </row>
    <row r="42" spans="1:2" ht="15">
      <c r="A42" s="79" t="s">
        <v>15</v>
      </c>
      <c r="B42" s="94" t="s">
        <v>145</v>
      </c>
    </row>
    <row r="43" spans="1:2" ht="15">
      <c r="A43" s="79"/>
      <c r="B43" s="66" t="s">
        <v>162</v>
      </c>
    </row>
    <row r="44" ht="15">
      <c r="B44" s="65"/>
    </row>
    <row r="45" spans="1:2" ht="15">
      <c r="A45" s="79">
        <v>8</v>
      </c>
      <c r="B45" s="75" t="s">
        <v>81</v>
      </c>
    </row>
    <row r="46" ht="15">
      <c r="B46" s="66" t="s">
        <v>202</v>
      </c>
    </row>
    <row r="47" ht="15">
      <c r="B47" s="66" t="s">
        <v>204</v>
      </c>
    </row>
    <row r="48" ht="15">
      <c r="B48" s="66" t="s">
        <v>203</v>
      </c>
    </row>
    <row r="49" ht="15">
      <c r="B49" s="65"/>
    </row>
    <row r="50" spans="1:2" ht="15">
      <c r="A50" s="79">
        <v>9</v>
      </c>
      <c r="B50" s="75" t="s">
        <v>83</v>
      </c>
    </row>
    <row r="51" ht="15">
      <c r="B51" s="66" t="s">
        <v>91</v>
      </c>
    </row>
    <row r="52" ht="15">
      <c r="B52" s="66" t="s">
        <v>90</v>
      </c>
    </row>
    <row r="53" ht="15">
      <c r="B53" s="65"/>
    </row>
    <row r="54" spans="1:6" ht="15">
      <c r="A54" s="79">
        <v>10</v>
      </c>
      <c r="B54" s="76" t="s">
        <v>84</v>
      </c>
      <c r="E54" s="57" t="s">
        <v>12</v>
      </c>
      <c r="F54" s="57" t="s">
        <v>12</v>
      </c>
    </row>
    <row r="55" spans="2:6" ht="15">
      <c r="B55" s="78" t="s">
        <v>96</v>
      </c>
      <c r="C55" t="s">
        <v>67</v>
      </c>
      <c r="E55" s="84">
        <v>7596</v>
      </c>
      <c r="F55" s="84"/>
    </row>
    <row r="56" spans="2:6" ht="17.25">
      <c r="B56" s="78" t="s">
        <v>96</v>
      </c>
      <c r="C56" t="s">
        <v>68</v>
      </c>
      <c r="E56" s="80">
        <v>264</v>
      </c>
      <c r="F56" s="85">
        <f>SUM(E55:E56)</f>
        <v>7860</v>
      </c>
    </row>
    <row r="57" ht="7.5" customHeight="1">
      <c r="E57" s="80"/>
    </row>
    <row r="58" spans="2:6" ht="15">
      <c r="B58" s="78" t="s">
        <v>133</v>
      </c>
      <c r="C58" t="s">
        <v>68</v>
      </c>
      <c r="E58" s="85">
        <v>623</v>
      </c>
      <c r="F58" s="84"/>
    </row>
    <row r="59" spans="2:6" ht="17.25">
      <c r="B59" s="78" t="s">
        <v>134</v>
      </c>
      <c r="C59" t="s">
        <v>68</v>
      </c>
      <c r="E59" s="80">
        <v>50</v>
      </c>
      <c r="F59" s="85">
        <f>SUM(E58:E59)</f>
        <v>673</v>
      </c>
    </row>
    <row r="60" ht="7.5" customHeight="1">
      <c r="E60" s="84"/>
    </row>
    <row r="61" spans="2:6" ht="15">
      <c r="B61" s="78" t="s">
        <v>97</v>
      </c>
      <c r="C61" t="s">
        <v>67</v>
      </c>
      <c r="E61" s="118">
        <v>0</v>
      </c>
      <c r="F61" s="84"/>
    </row>
    <row r="62" spans="2:6" ht="17.25">
      <c r="B62" s="78" t="s">
        <v>97</v>
      </c>
      <c r="C62" t="s">
        <v>68</v>
      </c>
      <c r="E62" s="80">
        <v>100050</v>
      </c>
      <c r="F62" s="85">
        <f>SUM(E62)</f>
        <v>100050</v>
      </c>
    </row>
    <row r="63" ht="6" customHeight="1">
      <c r="E63" s="84"/>
    </row>
    <row r="64" spans="2:6" ht="15">
      <c r="B64" s="78" t="s">
        <v>98</v>
      </c>
      <c r="C64" t="s">
        <v>67</v>
      </c>
      <c r="E64" s="85">
        <v>3409</v>
      </c>
      <c r="F64" s="84"/>
    </row>
    <row r="65" spans="2:6" ht="17.25">
      <c r="B65" s="78" t="s">
        <v>98</v>
      </c>
      <c r="C65" t="s">
        <v>68</v>
      </c>
      <c r="E65" s="80">
        <v>2293</v>
      </c>
      <c r="F65" s="84">
        <f>SUM(E64:E65)</f>
        <v>5702</v>
      </c>
    </row>
    <row r="66" spans="2:5" ht="6" customHeight="1">
      <c r="B66" s="78"/>
      <c r="C66" s="63"/>
      <c r="E66" s="85"/>
    </row>
    <row r="67" spans="2:6" ht="15">
      <c r="B67" s="78" t="s">
        <v>99</v>
      </c>
      <c r="C67" t="s">
        <v>67</v>
      </c>
      <c r="E67" s="85">
        <v>16165</v>
      </c>
      <c r="F67" s="84"/>
    </row>
    <row r="68" spans="2:6" ht="17.25">
      <c r="B68" s="78" t="s">
        <v>99</v>
      </c>
      <c r="C68" t="s">
        <v>68</v>
      </c>
      <c r="E68" s="126">
        <v>8789</v>
      </c>
      <c r="F68" s="80">
        <f>SUM(E67:E68)</f>
        <v>24954</v>
      </c>
    </row>
    <row r="69" spans="2:6" ht="17.25">
      <c r="B69" t="s">
        <v>109</v>
      </c>
      <c r="E69" s="84"/>
      <c r="F69" s="131">
        <f>SUM(F56:F68)</f>
        <v>139239</v>
      </c>
    </row>
    <row r="73" spans="1:2" ht="15">
      <c r="A73" s="79">
        <v>11</v>
      </c>
      <c r="B73" s="75" t="s">
        <v>104</v>
      </c>
    </row>
    <row r="74" ht="15">
      <c r="B74" s="66" t="s">
        <v>135</v>
      </c>
    </row>
    <row r="76" spans="1:2" ht="15">
      <c r="A76" s="79">
        <v>12</v>
      </c>
      <c r="B76" s="76" t="s">
        <v>110</v>
      </c>
    </row>
    <row r="77" ht="15">
      <c r="B77" s="66" t="s">
        <v>111</v>
      </c>
    </row>
    <row r="79" spans="1:2" ht="15">
      <c r="A79" s="79">
        <v>13</v>
      </c>
      <c r="B79" s="75" t="s">
        <v>85</v>
      </c>
    </row>
    <row r="80" ht="15">
      <c r="B80" s="65" t="s">
        <v>101</v>
      </c>
    </row>
    <row r="82" spans="1:2" ht="15">
      <c r="A82" s="79">
        <v>14</v>
      </c>
      <c r="B82" s="76" t="s">
        <v>86</v>
      </c>
    </row>
    <row r="84" spans="2:6" ht="15">
      <c r="B84" t="s">
        <v>146</v>
      </c>
      <c r="D84" s="132" t="s">
        <v>14</v>
      </c>
      <c r="E84" s="132" t="s">
        <v>69</v>
      </c>
      <c r="F84" s="132" t="s">
        <v>70</v>
      </c>
    </row>
    <row r="85" spans="4:6" ht="15">
      <c r="D85" s="57" t="s">
        <v>12</v>
      </c>
      <c r="E85" s="57" t="s">
        <v>12</v>
      </c>
      <c r="F85" s="57" t="s">
        <v>12</v>
      </c>
    </row>
    <row r="86" spans="2:6" ht="15">
      <c r="B86" t="s">
        <v>92</v>
      </c>
      <c r="D86" s="118">
        <v>17725</v>
      </c>
      <c r="E86" s="118">
        <v>2073</v>
      </c>
      <c r="F86" s="118">
        <v>63265</v>
      </c>
    </row>
    <row r="87" spans="2:6" ht="15">
      <c r="B87" t="s">
        <v>93</v>
      </c>
      <c r="D87" s="118">
        <v>94167</v>
      </c>
      <c r="E87" s="118">
        <v>3200</v>
      </c>
      <c r="F87" s="118">
        <v>151813</v>
      </c>
    </row>
    <row r="88" spans="2:6" ht="17.25">
      <c r="B88" t="s">
        <v>94</v>
      </c>
      <c r="D88" s="80">
        <v>15145</v>
      </c>
      <c r="E88" s="80">
        <v>978</v>
      </c>
      <c r="F88" s="80">
        <v>64472</v>
      </c>
    </row>
    <row r="89" spans="2:6" ht="17.25">
      <c r="B89" t="s">
        <v>95</v>
      </c>
      <c r="D89" s="80">
        <f>SUM(D86:D88)</f>
        <v>127037</v>
      </c>
      <c r="E89" s="80">
        <f>SUM(E86:E88)</f>
        <v>6251</v>
      </c>
      <c r="F89" s="80">
        <f>SUM(F86:F88)</f>
        <v>279550</v>
      </c>
    </row>
    <row r="90" spans="1:2" ht="15">
      <c r="A90" s="79"/>
      <c r="B90" s="75"/>
    </row>
    <row r="92" spans="1:2" ht="15">
      <c r="A92" s="79">
        <v>15</v>
      </c>
      <c r="B92" s="75" t="s">
        <v>112</v>
      </c>
    </row>
    <row r="93" ht="15">
      <c r="B93" s="66"/>
    </row>
    <row r="94" spans="3:6" ht="15">
      <c r="C94" s="147" t="s">
        <v>125</v>
      </c>
      <c r="D94" s="99"/>
      <c r="E94" s="98" t="s">
        <v>126</v>
      </c>
      <c r="F94" s="99"/>
    </row>
    <row r="95" spans="3:6" ht="15">
      <c r="C95" s="148" t="s">
        <v>148</v>
      </c>
      <c r="D95" s="101"/>
      <c r="E95" s="100" t="s">
        <v>197</v>
      </c>
      <c r="F95" s="101"/>
    </row>
    <row r="96" spans="3:6" ht="15">
      <c r="C96" s="149" t="s">
        <v>149</v>
      </c>
      <c r="D96" s="83"/>
      <c r="E96" s="102" t="s">
        <v>147</v>
      </c>
      <c r="F96" s="83"/>
    </row>
    <row r="97" spans="3:6" ht="15">
      <c r="C97" s="103" t="s">
        <v>127</v>
      </c>
      <c r="D97" s="141" t="s">
        <v>69</v>
      </c>
      <c r="E97" s="103" t="s">
        <v>127</v>
      </c>
      <c r="F97" s="82" t="s">
        <v>69</v>
      </c>
    </row>
    <row r="98" spans="3:6" ht="15">
      <c r="C98" s="58" t="s">
        <v>12</v>
      </c>
      <c r="D98" s="57" t="s">
        <v>12</v>
      </c>
      <c r="E98" s="58" t="s">
        <v>12</v>
      </c>
      <c r="F98" s="57" t="s">
        <v>12</v>
      </c>
    </row>
    <row r="99" spans="2:6" ht="15">
      <c r="B99" t="s">
        <v>92</v>
      </c>
      <c r="C99" s="122">
        <f aca="true" t="shared" si="0" ref="C99:D101">SUM(D86)</f>
        <v>17725</v>
      </c>
      <c r="D99" s="142">
        <f t="shared" si="0"/>
        <v>2073</v>
      </c>
      <c r="E99" s="123">
        <v>13320</v>
      </c>
      <c r="F99" s="150">
        <v>1600</v>
      </c>
    </row>
    <row r="100" spans="2:6" ht="15">
      <c r="B100" t="s">
        <v>93</v>
      </c>
      <c r="C100" s="122">
        <f t="shared" si="0"/>
        <v>94167</v>
      </c>
      <c r="D100" s="142">
        <f t="shared" si="0"/>
        <v>3200</v>
      </c>
      <c r="E100" s="108">
        <v>93455</v>
      </c>
      <c r="F100" s="150">
        <v>3676</v>
      </c>
    </row>
    <row r="101" spans="2:6" ht="17.25">
      <c r="B101" t="s">
        <v>94</v>
      </c>
      <c r="C101" s="104">
        <f t="shared" si="0"/>
        <v>15145</v>
      </c>
      <c r="D101" s="143">
        <f t="shared" si="0"/>
        <v>978</v>
      </c>
      <c r="E101" s="109">
        <v>15760</v>
      </c>
      <c r="F101" s="151">
        <v>1547</v>
      </c>
    </row>
    <row r="102" spans="2:6" ht="17.25">
      <c r="B102" t="s">
        <v>95</v>
      </c>
      <c r="C102" s="128">
        <f>SUM(C99:C101)</f>
        <v>127037</v>
      </c>
      <c r="D102" s="127">
        <f>SUM(D99:D101)</f>
        <v>6251</v>
      </c>
      <c r="E102" s="129">
        <f>SUM(E99:E101)</f>
        <v>122535</v>
      </c>
      <c r="F102" s="145">
        <f>SUM(F99:F101)</f>
        <v>6823</v>
      </c>
    </row>
    <row r="103" spans="3:6" ht="15">
      <c r="C103" s="60"/>
      <c r="D103" s="144"/>
      <c r="E103" s="130"/>
      <c r="F103" s="146"/>
    </row>
    <row r="104" spans="3:6" ht="15">
      <c r="C104" s="59"/>
      <c r="D104" s="59"/>
      <c r="E104" s="113"/>
      <c r="F104" s="113"/>
    </row>
    <row r="105" spans="2:6" ht="15">
      <c r="B105" s="66" t="s">
        <v>150</v>
      </c>
      <c r="C105" s="61">
        <f>SUM(C102-E102)/E102</f>
        <v>0.03674052311584445</v>
      </c>
      <c r="D105" s="61">
        <f>SUM(D102-F102)/F102</f>
        <v>-0.08383409057599296</v>
      </c>
      <c r="E105" s="57"/>
      <c r="F105" s="57"/>
    </row>
    <row r="106" spans="3:6" ht="15">
      <c r="C106" s="121"/>
      <c r="D106" s="61"/>
      <c r="E106" s="57"/>
      <c r="F106" s="57"/>
    </row>
    <row r="107" spans="2:6" ht="15">
      <c r="B107" t="s">
        <v>198</v>
      </c>
      <c r="C107" s="121"/>
      <c r="D107" s="61"/>
      <c r="E107" s="57"/>
      <c r="F107" s="57"/>
    </row>
    <row r="108" spans="2:6" ht="15">
      <c r="B108" t="s">
        <v>155</v>
      </c>
      <c r="C108" s="121"/>
      <c r="D108" s="61"/>
      <c r="E108" s="57"/>
      <c r="F108" s="57"/>
    </row>
    <row r="109" spans="2:6" ht="15">
      <c r="B109" t="s">
        <v>165</v>
      </c>
      <c r="C109" s="121"/>
      <c r="D109" s="61"/>
      <c r="E109" s="57"/>
      <c r="F109" s="57"/>
    </row>
    <row r="110" spans="2:6" ht="15">
      <c r="B110" t="s">
        <v>166</v>
      </c>
      <c r="C110" s="121"/>
      <c r="D110" s="61"/>
      <c r="E110" s="57"/>
      <c r="F110" s="57"/>
    </row>
    <row r="111" spans="2:6" ht="15">
      <c r="B111" t="s">
        <v>205</v>
      </c>
      <c r="C111" s="121"/>
      <c r="D111" s="61"/>
      <c r="E111" s="57"/>
      <c r="F111" s="57"/>
    </row>
    <row r="112" spans="3:6" ht="15">
      <c r="C112" s="121"/>
      <c r="D112" s="61"/>
      <c r="E112" s="57"/>
      <c r="F112" s="57"/>
    </row>
    <row r="113" spans="3:6" ht="15">
      <c r="C113" s="121"/>
      <c r="D113" s="61"/>
      <c r="E113" s="57"/>
      <c r="F113" s="57"/>
    </row>
    <row r="114" spans="1:2" ht="15">
      <c r="A114" s="79">
        <v>16</v>
      </c>
      <c r="B114" s="75" t="s">
        <v>160</v>
      </c>
    </row>
    <row r="115" spans="1:6" ht="15">
      <c r="A115" s="79"/>
      <c r="C115" s="147" t="s">
        <v>156</v>
      </c>
      <c r="D115" s="99"/>
      <c r="E115" s="98" t="s">
        <v>157</v>
      </c>
      <c r="F115" s="99"/>
    </row>
    <row r="116" spans="1:6" ht="15">
      <c r="A116" s="79"/>
      <c r="C116" s="148" t="s">
        <v>148</v>
      </c>
      <c r="D116" s="101"/>
      <c r="E116" s="100" t="s">
        <v>128</v>
      </c>
      <c r="F116" s="101"/>
    </row>
    <row r="117" spans="1:6" ht="15">
      <c r="A117" s="79"/>
      <c r="C117" s="149" t="s">
        <v>149</v>
      </c>
      <c r="D117" s="83"/>
      <c r="E117" s="102" t="s">
        <v>151</v>
      </c>
      <c r="F117" s="83"/>
    </row>
    <row r="118" spans="1:6" ht="15">
      <c r="A118" s="79"/>
      <c r="C118" s="103" t="s">
        <v>127</v>
      </c>
      <c r="D118" s="106" t="s">
        <v>69</v>
      </c>
      <c r="E118" s="136" t="s">
        <v>127</v>
      </c>
      <c r="F118" s="103" t="s">
        <v>69</v>
      </c>
    </row>
    <row r="119" spans="1:6" ht="15">
      <c r="A119" s="79"/>
      <c r="B119" t="s">
        <v>129</v>
      </c>
      <c r="C119" s="58" t="s">
        <v>12</v>
      </c>
      <c r="D119" s="58" t="s">
        <v>12</v>
      </c>
      <c r="E119" s="57" t="s">
        <v>12</v>
      </c>
      <c r="F119" s="58" t="s">
        <v>12</v>
      </c>
    </row>
    <row r="120" spans="1:6" ht="15">
      <c r="A120" s="79"/>
      <c r="B120" t="s">
        <v>92</v>
      </c>
      <c r="C120" s="122">
        <f aca="true" t="shared" si="1" ref="C120:D122">SUM(D86)</f>
        <v>17725</v>
      </c>
      <c r="D120" s="122">
        <f t="shared" si="1"/>
        <v>2073</v>
      </c>
      <c r="E120" s="137">
        <v>12219</v>
      </c>
      <c r="F120" s="110">
        <v>1301</v>
      </c>
    </row>
    <row r="121" spans="2:6" ht="15">
      <c r="B121" t="s">
        <v>130</v>
      </c>
      <c r="C121" s="122">
        <f t="shared" si="1"/>
        <v>94167</v>
      </c>
      <c r="D121" s="122">
        <f t="shared" si="1"/>
        <v>3200</v>
      </c>
      <c r="E121" s="138">
        <v>70650</v>
      </c>
      <c r="F121" s="124">
        <v>2558</v>
      </c>
    </row>
    <row r="122" spans="2:6" ht="17.25">
      <c r="B122" t="s">
        <v>94</v>
      </c>
      <c r="C122" s="104">
        <f t="shared" si="1"/>
        <v>15145</v>
      </c>
      <c r="D122" s="104">
        <f t="shared" si="1"/>
        <v>978</v>
      </c>
      <c r="E122" s="139">
        <v>23444</v>
      </c>
      <c r="F122" s="111">
        <v>1796</v>
      </c>
    </row>
    <row r="123" spans="2:6" ht="17.25">
      <c r="B123" t="s">
        <v>95</v>
      </c>
      <c r="C123" s="105">
        <f>SUM(C120:C122)</f>
        <v>127037</v>
      </c>
      <c r="D123" s="107">
        <f>SUM(D120:D122)</f>
        <v>6251</v>
      </c>
      <c r="E123" s="140">
        <f>SUM(E120:E122)</f>
        <v>106313</v>
      </c>
      <c r="F123" s="112">
        <f>SUM(F120:F122)</f>
        <v>5655</v>
      </c>
    </row>
    <row r="124" ht="15">
      <c r="B124" s="66"/>
    </row>
    <row r="125" spans="2:6" ht="15">
      <c r="B125" s="66" t="s">
        <v>161</v>
      </c>
      <c r="C125" s="153">
        <f>SUM(C123-E123)/E123</f>
        <v>0.1949338274717109</v>
      </c>
      <c r="D125" s="61">
        <f>SUM(D123-F123)/F123</f>
        <v>0.10539345711759505</v>
      </c>
      <c r="E125" s="57"/>
      <c r="F125" s="57"/>
    </row>
    <row r="126" ht="15">
      <c r="B126" s="66"/>
    </row>
    <row r="127" ht="15">
      <c r="B127" s="66" t="s">
        <v>199</v>
      </c>
    </row>
    <row r="128" ht="15">
      <c r="B128" s="66"/>
    </row>
    <row r="129" ht="15">
      <c r="B129" s="66" t="s">
        <v>200</v>
      </c>
    </row>
    <row r="130" ht="15">
      <c r="B130" s="66" t="s">
        <v>167</v>
      </c>
    </row>
    <row r="131" ht="15">
      <c r="B131" s="66"/>
    </row>
    <row r="132" ht="15">
      <c r="B132" s="66" t="s">
        <v>158</v>
      </c>
    </row>
    <row r="133" ht="15">
      <c r="B133" s="66" t="s">
        <v>159</v>
      </c>
    </row>
    <row r="134" ht="15">
      <c r="B134" s="66"/>
    </row>
    <row r="135" ht="15">
      <c r="B135" s="66" t="s">
        <v>201</v>
      </c>
    </row>
    <row r="136" ht="15">
      <c r="B136" s="66" t="s">
        <v>206</v>
      </c>
    </row>
    <row r="137" ht="15">
      <c r="B137" s="66"/>
    </row>
    <row r="138" ht="15">
      <c r="B138" s="66"/>
    </row>
    <row r="139" ht="15">
      <c r="B139" s="66"/>
    </row>
    <row r="140" ht="15">
      <c r="B140" s="66"/>
    </row>
    <row r="141" ht="15">
      <c r="B141" s="66"/>
    </row>
    <row r="142" spans="1:2" ht="15">
      <c r="A142" s="79">
        <v>17</v>
      </c>
      <c r="B142" s="75" t="s">
        <v>113</v>
      </c>
    </row>
    <row r="143" ht="15">
      <c r="B143" s="66" t="s">
        <v>152</v>
      </c>
    </row>
    <row r="144" ht="15">
      <c r="B144" s="65"/>
    </row>
    <row r="145" spans="1:2" ht="15">
      <c r="A145" s="79">
        <v>18</v>
      </c>
      <c r="B145" s="75" t="s">
        <v>82</v>
      </c>
    </row>
    <row r="146" ht="15">
      <c r="B146" s="66" t="s">
        <v>102</v>
      </c>
    </row>
    <row r="148" spans="1:2" ht="15">
      <c r="A148" s="79">
        <v>19</v>
      </c>
      <c r="B148" s="73" t="s">
        <v>108</v>
      </c>
    </row>
    <row r="149" ht="15">
      <c r="B149" s="63" t="s">
        <v>131</v>
      </c>
    </row>
    <row r="150" ht="15">
      <c r="B150" s="63" t="s">
        <v>164</v>
      </c>
    </row>
    <row r="151" ht="15">
      <c r="B151" s="64"/>
    </row>
    <row r="152" spans="1:2" ht="15">
      <c r="A152" s="79">
        <v>20</v>
      </c>
      <c r="B152" s="75" t="s">
        <v>89</v>
      </c>
    </row>
    <row r="153" ht="15">
      <c r="B153" s="66" t="s">
        <v>154</v>
      </c>
    </row>
    <row r="154" ht="15">
      <c r="B154" s="69"/>
    </row>
    <row r="155" ht="15">
      <c r="B155" s="69"/>
    </row>
    <row r="156" spans="1:2" ht="15">
      <c r="A156" s="79">
        <v>21</v>
      </c>
      <c r="B156" s="73" t="s">
        <v>114</v>
      </c>
    </row>
    <row r="157" ht="15">
      <c r="B157" s="66" t="s">
        <v>184</v>
      </c>
    </row>
    <row r="158" ht="15">
      <c r="B158" s="65"/>
    </row>
    <row r="159" spans="2:5" ht="15">
      <c r="B159" s="68" t="s">
        <v>122</v>
      </c>
      <c r="C159" s="68" t="s">
        <v>117</v>
      </c>
      <c r="D159" s="68" t="s">
        <v>118</v>
      </c>
      <c r="E159" s="63" t="s">
        <v>120</v>
      </c>
    </row>
    <row r="160" spans="2:5" ht="15">
      <c r="B160" s="68"/>
      <c r="C160" s="68"/>
      <c r="D160" s="68"/>
      <c r="E160" s="63"/>
    </row>
    <row r="161" spans="2:5" ht="15">
      <c r="B161" s="68" t="s">
        <v>105</v>
      </c>
      <c r="C161" s="68" t="s">
        <v>115</v>
      </c>
      <c r="D161" s="68" t="s">
        <v>119</v>
      </c>
      <c r="E161" s="68" t="s">
        <v>121</v>
      </c>
    </row>
    <row r="162" spans="2:5" ht="15">
      <c r="B162" s="66"/>
      <c r="C162" s="68" t="s">
        <v>116</v>
      </c>
      <c r="D162" s="68"/>
      <c r="E162" s="68"/>
    </row>
    <row r="163" spans="2:5" ht="15">
      <c r="B163" s="66"/>
      <c r="C163" s="68"/>
      <c r="D163" s="68"/>
      <c r="E163" s="68"/>
    </row>
    <row r="164" spans="2:5" ht="15">
      <c r="B164" s="68" t="s">
        <v>105</v>
      </c>
      <c r="C164" s="68" t="s">
        <v>187</v>
      </c>
      <c r="D164" s="68" t="s">
        <v>185</v>
      </c>
      <c r="E164" s="68" t="s">
        <v>186</v>
      </c>
    </row>
    <row r="165" spans="2:5" ht="15">
      <c r="B165" s="66"/>
      <c r="C165" s="68" t="s">
        <v>188</v>
      </c>
      <c r="D165" s="68"/>
      <c r="E165" s="68"/>
    </row>
    <row r="166" spans="2:5" ht="15">
      <c r="B166" s="57"/>
      <c r="C166" s="68" t="s">
        <v>116</v>
      </c>
      <c r="D166" s="57"/>
      <c r="E166" s="57"/>
    </row>
    <row r="167" spans="2:5" ht="15">
      <c r="B167" s="65"/>
      <c r="C167" s="57"/>
      <c r="D167" s="57"/>
      <c r="E167" s="57"/>
    </row>
    <row r="168" ht="15">
      <c r="B168" s="65"/>
    </row>
    <row r="169" spans="2:6" ht="15">
      <c r="B169" s="66" t="s">
        <v>74</v>
      </c>
      <c r="E169" s="72"/>
      <c r="F169" s="66" t="s">
        <v>72</v>
      </c>
    </row>
    <row r="170" spans="2:6" ht="15">
      <c r="B170" s="86" t="s">
        <v>153</v>
      </c>
      <c r="F170" s="68" t="s">
        <v>73</v>
      </c>
    </row>
    <row r="172" ht="15">
      <c r="F172" s="67" t="s">
        <v>75</v>
      </c>
    </row>
  </sheetData>
  <sheetProtection password="DF0A" sheet="1" objects="1" scenarios="1"/>
  <printOptions/>
  <pageMargins left="0.75" right="0.75" top="1" bottom="1" header="0.5" footer="0.5"/>
  <pageSetup blackAndWhite="1"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D1">
      <selection activeCell="J16" sqref="J16"/>
    </sheetView>
  </sheetViews>
  <sheetFormatPr defaultColWidth="9.140625" defaultRowHeight="15"/>
  <cols>
    <col min="1" max="1" width="2.7109375" style="2" customWidth="1"/>
    <col min="2" max="2" width="4.28125" style="2" customWidth="1"/>
    <col min="3" max="3" width="1.7109375" style="3" customWidth="1"/>
    <col min="4" max="4" width="3.42187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59</v>
      </c>
    </row>
    <row r="2" ht="12.75">
      <c r="A2" s="4" t="s">
        <v>0</v>
      </c>
    </row>
    <row r="3" ht="12">
      <c r="A3" s="5"/>
    </row>
    <row r="4" spans="1:2" s="8" customFormat="1" ht="12.75">
      <c r="A4" s="6" t="s">
        <v>1</v>
      </c>
      <c r="B4" s="7"/>
    </row>
    <row r="5" spans="1:2" s="8" customFormat="1" ht="18" customHeight="1">
      <c r="A5" s="6" t="s">
        <v>140</v>
      </c>
      <c r="B5" s="7"/>
    </row>
    <row r="6" spans="1:2" s="8" customFormat="1" ht="18" customHeight="1">
      <c r="A6" s="6" t="s">
        <v>2</v>
      </c>
      <c r="B6" s="7"/>
    </row>
    <row r="7" spans="1:2" s="8" customFormat="1" ht="18" customHeight="1">
      <c r="A7" s="6" t="s">
        <v>3</v>
      </c>
      <c r="B7" s="7"/>
    </row>
    <row r="8" spans="1:12" s="11" customFormat="1" ht="12">
      <c r="A8" s="9"/>
      <c r="B8" s="10"/>
      <c r="F8" s="154" t="s">
        <v>4</v>
      </c>
      <c r="G8" s="155"/>
      <c r="H8" s="156"/>
      <c r="J8" s="154" t="s">
        <v>5</v>
      </c>
      <c r="K8" s="155"/>
      <c r="L8" s="156"/>
    </row>
    <row r="9" spans="1:12" s="11" customFormat="1" ht="12">
      <c r="A9" s="9"/>
      <c r="B9" s="10"/>
      <c r="F9" s="12" t="s">
        <v>6</v>
      </c>
      <c r="G9" s="87"/>
      <c r="H9" s="15" t="s">
        <v>41</v>
      </c>
      <c r="J9" s="12" t="s">
        <v>6</v>
      </c>
      <c r="K9" s="13"/>
      <c r="L9" s="14" t="s">
        <v>7</v>
      </c>
    </row>
    <row r="10" spans="1:12" s="11" customFormat="1" ht="12">
      <c r="A10" s="9"/>
      <c r="B10" s="10"/>
      <c r="F10" s="12" t="s">
        <v>8</v>
      </c>
      <c r="G10" s="87"/>
      <c r="H10" s="15" t="s">
        <v>8</v>
      </c>
      <c r="J10" s="12" t="s">
        <v>8</v>
      </c>
      <c r="K10" s="13"/>
      <c r="L10" s="14" t="s">
        <v>9</v>
      </c>
    </row>
    <row r="11" spans="1:12" s="11" customFormat="1" ht="12">
      <c r="A11" s="10"/>
      <c r="B11" s="10"/>
      <c r="F11" s="88" t="s">
        <v>141</v>
      </c>
      <c r="G11" s="89"/>
      <c r="H11" s="90" t="s">
        <v>141</v>
      </c>
      <c r="J11" s="12" t="s">
        <v>10</v>
      </c>
      <c r="K11" s="13"/>
      <c r="L11" s="15" t="s">
        <v>11</v>
      </c>
    </row>
    <row r="12" spans="1:12" s="11" customFormat="1" ht="12">
      <c r="A12" s="10"/>
      <c r="B12" s="10"/>
      <c r="F12" s="16" t="s">
        <v>136</v>
      </c>
      <c r="G12" s="13"/>
      <c r="H12" s="117" t="s">
        <v>139</v>
      </c>
      <c r="J12" s="16" t="s">
        <v>136</v>
      </c>
      <c r="K12" s="13"/>
      <c r="L12" s="117" t="s">
        <v>139</v>
      </c>
    </row>
    <row r="13" spans="1:12" s="11" customFormat="1" ht="12">
      <c r="A13" s="10"/>
      <c r="B13" s="10"/>
      <c r="F13" s="91" t="s">
        <v>12</v>
      </c>
      <c r="G13" s="92"/>
      <c r="H13" s="93" t="s">
        <v>12</v>
      </c>
      <c r="J13" s="17" t="s">
        <v>12</v>
      </c>
      <c r="K13" s="18"/>
      <c r="L13" s="19" t="s">
        <v>12</v>
      </c>
    </row>
    <row r="14" spans="1:12" s="11" customFormat="1" ht="5.25" customHeight="1">
      <c r="A14" s="10"/>
      <c r="B14" s="10"/>
      <c r="F14" s="20"/>
      <c r="G14" s="21"/>
      <c r="H14" s="20"/>
      <c r="J14" s="20"/>
      <c r="K14" s="21"/>
      <c r="L14" s="20"/>
    </row>
    <row r="15" spans="1:12" s="4" customFormat="1" ht="18" customHeight="1">
      <c r="A15" s="7">
        <v>1</v>
      </c>
      <c r="B15" s="7" t="s">
        <v>13</v>
      </c>
      <c r="D15" s="4" t="s">
        <v>168</v>
      </c>
      <c r="F15" s="22">
        <v>127037</v>
      </c>
      <c r="H15" s="22">
        <v>106313</v>
      </c>
      <c r="J15" s="22">
        <v>127037</v>
      </c>
      <c r="L15" s="22">
        <v>106313</v>
      </c>
    </row>
    <row r="16" spans="1:12" s="4" customFormat="1" ht="18" customHeight="1">
      <c r="A16" s="7"/>
      <c r="B16" s="7" t="s">
        <v>15</v>
      </c>
      <c r="D16" s="4" t="s">
        <v>16</v>
      </c>
      <c r="F16" s="22">
        <v>0</v>
      </c>
      <c r="H16" s="22">
        <v>0</v>
      </c>
      <c r="J16" s="22">
        <v>0</v>
      </c>
      <c r="L16" s="22">
        <v>0</v>
      </c>
    </row>
    <row r="17" spans="1:12" s="4" customFormat="1" ht="18" customHeight="1">
      <c r="A17" s="7"/>
      <c r="B17" s="7" t="s">
        <v>17</v>
      </c>
      <c r="D17" s="4" t="s">
        <v>189</v>
      </c>
      <c r="F17" s="22">
        <v>0</v>
      </c>
      <c r="H17" s="22">
        <v>5</v>
      </c>
      <c r="J17" s="22">
        <v>0</v>
      </c>
      <c r="L17" s="22">
        <v>5</v>
      </c>
    </row>
    <row r="18" spans="1:12" s="4" customFormat="1" ht="4.5" customHeight="1">
      <c r="A18" s="7"/>
      <c r="B18" s="7"/>
      <c r="F18" s="24"/>
      <c r="H18" s="24"/>
      <c r="J18" s="24"/>
      <c r="L18" s="24"/>
    </row>
    <row r="19" spans="1:12" s="26" customFormat="1" ht="61.5" customHeight="1">
      <c r="A19" s="25">
        <v>2</v>
      </c>
      <c r="B19" s="25" t="s">
        <v>13</v>
      </c>
      <c r="D19" s="157" t="s">
        <v>175</v>
      </c>
      <c r="E19" s="157"/>
      <c r="F19" s="27">
        <f>SUM(F24+F22+F21+F20)</f>
        <v>9508</v>
      </c>
      <c r="G19" s="4"/>
      <c r="H19" s="27">
        <f>SUM(H24+H22+H21+H20)</f>
        <v>8671</v>
      </c>
      <c r="I19" s="4"/>
      <c r="J19" s="27">
        <f>SUM(J24+J22+J21+J20)</f>
        <v>9508</v>
      </c>
      <c r="K19" s="27"/>
      <c r="L19" s="27">
        <f>SUM(L24+L22+L21+L20)</f>
        <v>8671</v>
      </c>
    </row>
    <row r="20" spans="1:12" s="4" customFormat="1" ht="15.75" customHeight="1">
      <c r="A20" s="7"/>
      <c r="B20" s="7" t="s">
        <v>15</v>
      </c>
      <c r="D20" s="4" t="s">
        <v>169</v>
      </c>
      <c r="F20" s="27">
        <v>1319</v>
      </c>
      <c r="H20" s="27">
        <v>1206</v>
      </c>
      <c r="J20" s="27">
        <v>1319</v>
      </c>
      <c r="L20" s="27">
        <v>1206</v>
      </c>
    </row>
    <row r="21" spans="1:12" s="4" customFormat="1" ht="15.75" customHeight="1">
      <c r="A21" s="7"/>
      <c r="B21" s="7" t="s">
        <v>17</v>
      </c>
      <c r="D21" s="4" t="s">
        <v>18</v>
      </c>
      <c r="F21" s="27">
        <v>2021</v>
      </c>
      <c r="H21" s="27">
        <v>1810</v>
      </c>
      <c r="J21" s="27">
        <v>2021</v>
      </c>
      <c r="L21" s="27">
        <v>1810</v>
      </c>
    </row>
    <row r="22" spans="1:12" s="29" customFormat="1" ht="15.75" customHeight="1">
      <c r="A22" s="28"/>
      <c r="B22" s="28" t="s">
        <v>19</v>
      </c>
      <c r="D22" s="29" t="s">
        <v>20</v>
      </c>
      <c r="F22" s="30">
        <v>0</v>
      </c>
      <c r="H22" s="30">
        <v>0</v>
      </c>
      <c r="J22" s="30">
        <v>0</v>
      </c>
      <c r="L22" s="30">
        <v>0</v>
      </c>
    </row>
    <row r="23" spans="1:12" s="29" customFormat="1" ht="4.5" customHeight="1">
      <c r="A23" s="28"/>
      <c r="B23" s="28"/>
      <c r="F23" s="31"/>
      <c r="H23" s="31"/>
      <c r="J23" s="31"/>
      <c r="L23" s="31"/>
    </row>
    <row r="24" spans="1:12" s="8" customFormat="1" ht="36.75" customHeight="1">
      <c r="A24" s="7"/>
      <c r="B24" s="25" t="s">
        <v>21</v>
      </c>
      <c r="D24" s="157" t="s">
        <v>170</v>
      </c>
      <c r="E24" s="157"/>
      <c r="F24" s="27">
        <f>SUM(F27-F25)</f>
        <v>6168</v>
      </c>
      <c r="H24" s="27">
        <f>SUM(H27-H25)</f>
        <v>5655</v>
      </c>
      <c r="J24" s="27">
        <f>SUM(J27-J25)</f>
        <v>6168</v>
      </c>
      <c r="K24" s="27"/>
      <c r="L24" s="27">
        <f>SUM(L27-L25)</f>
        <v>5655</v>
      </c>
    </row>
    <row r="25" spans="1:12" s="4" customFormat="1" ht="20.25" customHeight="1">
      <c r="A25" s="7"/>
      <c r="B25" s="25" t="s">
        <v>22</v>
      </c>
      <c r="D25" s="157" t="s">
        <v>106</v>
      </c>
      <c r="E25" s="157"/>
      <c r="F25" s="22">
        <v>83</v>
      </c>
      <c r="H25" s="22">
        <v>0</v>
      </c>
      <c r="J25" s="22">
        <v>83</v>
      </c>
      <c r="L25" s="22">
        <v>0</v>
      </c>
    </row>
    <row r="26" spans="1:12" s="4" customFormat="1" ht="4.5" customHeight="1">
      <c r="A26" s="7"/>
      <c r="B26" s="7"/>
      <c r="F26" s="24"/>
      <c r="H26" s="24"/>
      <c r="J26" s="24"/>
      <c r="L26" s="24"/>
    </row>
    <row r="27" spans="1:12" s="29" customFormat="1" ht="25.5" customHeight="1">
      <c r="A27" s="28"/>
      <c r="B27" s="25" t="s">
        <v>23</v>
      </c>
      <c r="D27" s="159" t="s">
        <v>24</v>
      </c>
      <c r="E27" s="159"/>
      <c r="F27" s="27">
        <v>6251</v>
      </c>
      <c r="G27" s="4"/>
      <c r="H27" s="27">
        <v>5655</v>
      </c>
      <c r="I27" s="4"/>
      <c r="J27" s="27">
        <v>6251</v>
      </c>
      <c r="K27" s="4"/>
      <c r="L27" s="27">
        <v>5655</v>
      </c>
    </row>
    <row r="28" spans="1:12" s="4" customFormat="1" ht="18" customHeight="1">
      <c r="A28" s="7"/>
      <c r="B28" s="7" t="s">
        <v>25</v>
      </c>
      <c r="D28" s="4" t="s">
        <v>171</v>
      </c>
      <c r="F28" s="22">
        <v>-1322</v>
      </c>
      <c r="H28" s="22">
        <v>-1228</v>
      </c>
      <c r="J28" s="22">
        <v>-1322</v>
      </c>
      <c r="L28" s="22">
        <v>-1228</v>
      </c>
    </row>
    <row r="29" spans="1:12" s="4" customFormat="1" ht="4.5" customHeight="1">
      <c r="A29" s="7"/>
      <c r="B29" s="7"/>
      <c r="F29" s="24"/>
      <c r="H29" s="24"/>
      <c r="J29" s="24"/>
      <c r="L29" s="24"/>
    </row>
    <row r="30" spans="1:12" s="29" customFormat="1" ht="26.25" customHeight="1">
      <c r="A30" s="28"/>
      <c r="B30" s="25" t="s">
        <v>27</v>
      </c>
      <c r="D30" s="25" t="s">
        <v>27</v>
      </c>
      <c r="E30" s="26" t="s">
        <v>172</v>
      </c>
      <c r="F30" s="27">
        <f>SUM(F27+F28)</f>
        <v>4929</v>
      </c>
      <c r="G30" s="4"/>
      <c r="H30" s="27">
        <f>SUM(H27+H28)</f>
        <v>4427</v>
      </c>
      <c r="I30" s="4"/>
      <c r="J30" s="27">
        <f>SUM(J27+J28)</f>
        <v>4929</v>
      </c>
      <c r="K30" s="4"/>
      <c r="L30" s="27">
        <f>SUM(L27+L28)</f>
        <v>4427</v>
      </c>
    </row>
    <row r="31" spans="1:12" s="4" customFormat="1" ht="24" customHeight="1">
      <c r="A31" s="7"/>
      <c r="B31" s="7"/>
      <c r="D31" s="4" t="s">
        <v>28</v>
      </c>
      <c r="E31" s="4" t="s">
        <v>29</v>
      </c>
      <c r="F31" s="133">
        <v>-598</v>
      </c>
      <c r="G31" s="133"/>
      <c r="H31" s="133">
        <v>-984</v>
      </c>
      <c r="I31" s="133"/>
      <c r="J31" s="133">
        <v>-598</v>
      </c>
      <c r="K31" s="133"/>
      <c r="L31" s="133">
        <v>-984</v>
      </c>
    </row>
    <row r="32" spans="1:12" s="4" customFormat="1" ht="21.75" customHeight="1">
      <c r="A32" s="7"/>
      <c r="B32" s="25" t="s">
        <v>30</v>
      </c>
      <c r="D32" s="157" t="s">
        <v>177</v>
      </c>
      <c r="E32" s="157"/>
      <c r="F32" s="24">
        <v>0</v>
      </c>
      <c r="H32" s="24">
        <v>0</v>
      </c>
      <c r="J32" s="24">
        <v>0</v>
      </c>
      <c r="L32" s="24">
        <v>0</v>
      </c>
    </row>
    <row r="33" spans="1:12" s="29" customFormat="1" ht="39.75" customHeight="1">
      <c r="A33" s="28"/>
      <c r="B33" s="25" t="s">
        <v>31</v>
      </c>
      <c r="D33" s="160" t="s">
        <v>176</v>
      </c>
      <c r="E33" s="160"/>
      <c r="F33" s="22">
        <f>SUM(F30+F31+F32)</f>
        <v>4331</v>
      </c>
      <c r="G33" s="4"/>
      <c r="H33" s="22">
        <f>SUM(H30+H31)</f>
        <v>3443</v>
      </c>
      <c r="I33" s="32"/>
      <c r="J33" s="22">
        <f>SUM(J30+J31)</f>
        <v>4331</v>
      </c>
      <c r="K33" s="22"/>
      <c r="L33" s="22">
        <f>SUM(L30+L31)</f>
        <v>3443</v>
      </c>
    </row>
    <row r="34" spans="1:12" s="4" customFormat="1" ht="15.75" customHeight="1">
      <c r="A34" s="7"/>
      <c r="B34" s="7" t="s">
        <v>35</v>
      </c>
      <c r="D34" s="33" t="s">
        <v>27</v>
      </c>
      <c r="E34" s="4" t="s">
        <v>32</v>
      </c>
      <c r="F34" s="27">
        <v>0</v>
      </c>
      <c r="H34" s="27">
        <v>0</v>
      </c>
      <c r="J34" s="27">
        <v>0</v>
      </c>
      <c r="L34" s="27">
        <v>0</v>
      </c>
    </row>
    <row r="35" spans="1:12" s="4" customFormat="1" ht="15.75" customHeight="1">
      <c r="A35" s="7"/>
      <c r="B35" s="7"/>
      <c r="D35" s="4" t="s">
        <v>28</v>
      </c>
      <c r="E35" s="4" t="s">
        <v>29</v>
      </c>
      <c r="F35" s="23">
        <v>0</v>
      </c>
      <c r="H35" s="23">
        <v>0</v>
      </c>
      <c r="J35" s="23">
        <v>0</v>
      </c>
      <c r="L35" s="23">
        <v>0</v>
      </c>
    </row>
    <row r="36" spans="1:14" s="4" customFormat="1" ht="4.5" customHeight="1">
      <c r="A36" s="7"/>
      <c r="B36" s="7"/>
      <c r="F36" s="24"/>
      <c r="G36" s="32"/>
      <c r="H36" s="24"/>
      <c r="I36" s="32"/>
      <c r="J36" s="24"/>
      <c r="K36" s="32"/>
      <c r="L36" s="24"/>
      <c r="M36" s="32"/>
      <c r="N36" s="32"/>
    </row>
    <row r="37" spans="1:12" s="29" customFormat="1" ht="27.75" customHeight="1">
      <c r="A37" s="28"/>
      <c r="B37" s="28"/>
      <c r="D37" s="34" t="s">
        <v>33</v>
      </c>
      <c r="E37" s="26" t="s">
        <v>34</v>
      </c>
      <c r="F37" s="22">
        <v>0</v>
      </c>
      <c r="G37" s="4"/>
      <c r="H37" s="22">
        <v>0</v>
      </c>
      <c r="J37" s="22">
        <v>0</v>
      </c>
      <c r="L37" s="22">
        <v>0</v>
      </c>
    </row>
    <row r="38" spans="1:12" s="29" customFormat="1" ht="4.5" customHeight="1">
      <c r="A38" s="28"/>
      <c r="B38" s="28"/>
      <c r="D38" s="34"/>
      <c r="E38" s="26"/>
      <c r="F38" s="24"/>
      <c r="G38" s="32"/>
      <c r="H38" s="24"/>
      <c r="I38" s="35"/>
      <c r="J38" s="24"/>
      <c r="K38" s="35"/>
      <c r="L38" s="24"/>
    </row>
    <row r="39" spans="1:12" s="8" customFormat="1" ht="31.5" customHeight="1" thickBot="1">
      <c r="A39" s="7"/>
      <c r="B39" s="25" t="s">
        <v>190</v>
      </c>
      <c r="D39" s="157" t="s">
        <v>173</v>
      </c>
      <c r="E39" s="158"/>
      <c r="F39" s="36">
        <f>SUM(F33+F37)</f>
        <v>4331</v>
      </c>
      <c r="H39" s="36">
        <f>SUM(H33+H37)</f>
        <v>3443</v>
      </c>
      <c r="J39" s="36">
        <f>SUM(J33+J37)</f>
        <v>4331</v>
      </c>
      <c r="K39" s="36"/>
      <c r="L39" s="36">
        <f>SUM(L33+L37)</f>
        <v>3443</v>
      </c>
    </row>
    <row r="40" spans="1:12" s="8" customFormat="1" ht="4.5" customHeight="1" thickTop="1">
      <c r="A40" s="7"/>
      <c r="B40" s="25"/>
      <c r="E40" s="26"/>
      <c r="F40" s="24"/>
      <c r="H40" s="24"/>
      <c r="J40" s="24"/>
      <c r="L40" s="24"/>
    </row>
    <row r="41" spans="1:12" s="8" customFormat="1" ht="42" customHeight="1">
      <c r="A41" s="25">
        <v>3</v>
      </c>
      <c r="B41" s="25"/>
      <c r="D41" s="157" t="s">
        <v>174</v>
      </c>
      <c r="E41" s="158"/>
      <c r="F41" s="27"/>
      <c r="H41" s="27"/>
      <c r="J41" s="27"/>
      <c r="L41" s="27"/>
    </row>
    <row r="42" spans="1:12" s="29" customFormat="1" ht="25.5" customHeight="1" thickBot="1">
      <c r="A42" s="28"/>
      <c r="B42" s="28"/>
      <c r="D42" s="25" t="s">
        <v>13</v>
      </c>
      <c r="E42" s="114" t="s">
        <v>132</v>
      </c>
      <c r="F42" s="53">
        <f>F39/40000*100</f>
        <v>10.827499999999999</v>
      </c>
      <c r="G42" s="4"/>
      <c r="H42" s="53">
        <f>H39/40000*100</f>
        <v>8.6075</v>
      </c>
      <c r="I42" s="4"/>
      <c r="J42" s="53">
        <f>J39/40000*100</f>
        <v>10.827499999999999</v>
      </c>
      <c r="K42" s="53"/>
      <c r="L42" s="53">
        <f>L39/40000*100</f>
        <v>8.6075</v>
      </c>
    </row>
    <row r="43" spans="1:12" s="4" customFormat="1" ht="19.5" customHeight="1" thickBot="1" thickTop="1">
      <c r="A43" s="7"/>
      <c r="B43" s="7"/>
      <c r="D43" s="7" t="s">
        <v>15</v>
      </c>
      <c r="E43" s="4" t="s">
        <v>36</v>
      </c>
      <c r="F43" s="37" t="s">
        <v>37</v>
      </c>
      <c r="H43" s="37" t="s">
        <v>37</v>
      </c>
      <c r="J43" s="37" t="s">
        <v>37</v>
      </c>
      <c r="L43" s="37" t="s">
        <v>37</v>
      </c>
    </row>
    <row r="44" spans="1:8" s="8" customFormat="1" ht="15.75" thickTop="1">
      <c r="A44" s="7"/>
      <c r="B44" s="7"/>
      <c r="F44" s="38"/>
      <c r="H44"/>
    </row>
    <row r="45" spans="1:8" s="8" customFormat="1" ht="15">
      <c r="A45" s="7"/>
      <c r="B45" s="7"/>
      <c r="E45" s="39" t="s">
        <v>38</v>
      </c>
      <c r="F45" s="38"/>
      <c r="H45"/>
    </row>
    <row r="46" spans="1:8" s="8" customFormat="1" ht="12.75">
      <c r="A46" s="7"/>
      <c r="B46" s="7"/>
      <c r="E46" s="8" t="s">
        <v>58</v>
      </c>
      <c r="F46" s="38"/>
      <c r="H46" s="7"/>
    </row>
    <row r="47" ht="12">
      <c r="H47" s="2"/>
    </row>
    <row r="48" spans="5:8" ht="12">
      <c r="E48" s="56"/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</sheetData>
  <sheetProtection password="DF0A" sheet="1" objects="1" scenarios="1"/>
  <mergeCells count="10">
    <mergeCell ref="D41:E41"/>
    <mergeCell ref="D25:E25"/>
    <mergeCell ref="D27:E27"/>
    <mergeCell ref="D33:E33"/>
    <mergeCell ref="D39:E39"/>
    <mergeCell ref="D32:E32"/>
    <mergeCell ref="F8:H8"/>
    <mergeCell ref="J8:L8"/>
    <mergeCell ref="D19:E19"/>
    <mergeCell ref="D24:E24"/>
  </mergeCells>
  <printOptions/>
  <pageMargins left="0.75" right="0.33" top="0.78" bottom="0.5" header="0.5" footer="0.5"/>
  <pageSetup fitToHeight="1" fitToWidth="1"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2" sqref="B32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3.851562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59</v>
      </c>
      <c r="B1" s="2"/>
    </row>
    <row r="2" spans="1:2" s="3" customFormat="1" ht="12.75">
      <c r="A2" s="4" t="s">
        <v>0</v>
      </c>
      <c r="B2" s="2"/>
    </row>
    <row r="3" spans="1:2" s="3" customFormat="1" ht="12">
      <c r="A3" s="5"/>
      <c r="B3" s="2"/>
    </row>
    <row r="4" spans="1:2" ht="12.75">
      <c r="A4" s="6" t="s">
        <v>1</v>
      </c>
      <c r="B4" s="7"/>
    </row>
    <row r="5" spans="1:2" ht="18" customHeight="1">
      <c r="A5" s="6"/>
      <c r="B5" s="7"/>
    </row>
    <row r="6" spans="1:2" ht="18" customHeight="1">
      <c r="A6" s="6" t="s">
        <v>2</v>
      </c>
      <c r="B6" s="7"/>
    </row>
    <row r="7" spans="1:6" ht="18" customHeight="1">
      <c r="A7" s="6" t="s">
        <v>39</v>
      </c>
      <c r="B7" s="7"/>
      <c r="D7" s="40" t="s">
        <v>40</v>
      </c>
      <c r="F7" s="40" t="s">
        <v>40</v>
      </c>
    </row>
    <row r="8" spans="4:6" ht="12.75">
      <c r="D8" s="42" t="s">
        <v>138</v>
      </c>
      <c r="E8" s="41"/>
      <c r="F8" s="42" t="s">
        <v>41</v>
      </c>
    </row>
    <row r="9" spans="4:6" ht="12.75">
      <c r="D9" s="42" t="s">
        <v>6</v>
      </c>
      <c r="E9" s="41"/>
      <c r="F9" s="42" t="s">
        <v>42</v>
      </c>
    </row>
    <row r="10" spans="4:6" ht="12.75">
      <c r="D10" s="42" t="s">
        <v>137</v>
      </c>
      <c r="E10" s="41"/>
      <c r="F10" s="42" t="s">
        <v>8</v>
      </c>
    </row>
    <row r="11" spans="4:6" ht="12.75">
      <c r="D11" s="43" t="s">
        <v>136</v>
      </c>
      <c r="E11" s="41"/>
      <c r="F11" s="43" t="s">
        <v>105</v>
      </c>
    </row>
    <row r="12" spans="4:6" ht="12.75">
      <c r="D12" s="55" t="s">
        <v>12</v>
      </c>
      <c r="F12" s="55" t="s">
        <v>12</v>
      </c>
    </row>
    <row r="14" spans="1:6" ht="12.75">
      <c r="A14" s="7">
        <v>1</v>
      </c>
      <c r="B14" s="8" t="s">
        <v>103</v>
      </c>
      <c r="D14" s="44">
        <v>122633</v>
      </c>
      <c r="E14" s="44"/>
      <c r="F14" s="115">
        <v>117906</v>
      </c>
    </row>
    <row r="15" spans="1:6" ht="12.75">
      <c r="A15" s="7">
        <v>2</v>
      </c>
      <c r="B15" s="8" t="s">
        <v>124</v>
      </c>
      <c r="D15" s="44">
        <v>1864</v>
      </c>
      <c r="E15" s="44"/>
      <c r="F15" s="115">
        <v>1804</v>
      </c>
    </row>
    <row r="16" spans="1:6" ht="12.75">
      <c r="A16" s="7">
        <v>3</v>
      </c>
      <c r="B16" s="8" t="s">
        <v>43</v>
      </c>
      <c r="D16" s="44">
        <v>95</v>
      </c>
      <c r="E16" s="44"/>
      <c r="F16" s="115">
        <v>95</v>
      </c>
    </row>
    <row r="17" spans="4:5" ht="12.75">
      <c r="D17" s="44"/>
      <c r="E17" s="44"/>
    </row>
    <row r="18" spans="1:6" ht="12.75">
      <c r="A18" s="7">
        <v>4</v>
      </c>
      <c r="B18" s="8" t="s">
        <v>44</v>
      </c>
      <c r="D18" s="44"/>
      <c r="E18" s="44"/>
      <c r="F18" s="115"/>
    </row>
    <row r="19" spans="2:6" ht="12.75">
      <c r="B19" s="45" t="s">
        <v>178</v>
      </c>
      <c r="D19" s="46">
        <v>57527</v>
      </c>
      <c r="E19" s="44"/>
      <c r="F19" s="46">
        <v>44157</v>
      </c>
    </row>
    <row r="20" spans="2:6" ht="12.75">
      <c r="B20" s="45" t="s">
        <v>179</v>
      </c>
      <c r="D20" s="47">
        <v>64925</v>
      </c>
      <c r="E20" s="44"/>
      <c r="F20" s="47">
        <v>49840</v>
      </c>
    </row>
    <row r="21" spans="2:6" ht="12.75">
      <c r="B21" s="45" t="s">
        <v>180</v>
      </c>
      <c r="D21" s="47">
        <v>22560</v>
      </c>
      <c r="E21" s="44"/>
      <c r="F21" s="47">
        <v>19455</v>
      </c>
    </row>
    <row r="22" spans="2:6" ht="12.75">
      <c r="B22" s="45" t="s">
        <v>45</v>
      </c>
      <c r="D22" s="47">
        <f>SUM(6364+3582)</f>
        <v>9946</v>
      </c>
      <c r="E22" s="44"/>
      <c r="F22" s="47">
        <v>11444</v>
      </c>
    </row>
    <row r="23" spans="4:6" ht="15.75" customHeight="1">
      <c r="D23" s="48">
        <f>SUM(D19:D22)</f>
        <v>154958</v>
      </c>
      <c r="E23" s="44"/>
      <c r="F23" s="116">
        <f>SUM(F19:F22)</f>
        <v>124896</v>
      </c>
    </row>
    <row r="24" spans="1:6" ht="15.75" customHeight="1">
      <c r="A24" s="7">
        <v>5</v>
      </c>
      <c r="B24" s="8" t="s">
        <v>46</v>
      </c>
      <c r="D24" s="46"/>
      <c r="E24" s="44"/>
      <c r="F24" s="135"/>
    </row>
    <row r="25" spans="4:6" ht="12.75">
      <c r="D25" s="134"/>
      <c r="E25" s="44"/>
      <c r="F25" s="134"/>
    </row>
    <row r="26" spans="2:6" ht="12.75">
      <c r="B26" s="45" t="s">
        <v>181</v>
      </c>
      <c r="D26" s="47">
        <v>18902</v>
      </c>
      <c r="E26" s="44"/>
      <c r="F26" s="47">
        <v>13061</v>
      </c>
    </row>
    <row r="27" spans="2:6" ht="12.75">
      <c r="B27" s="45" t="s">
        <v>182</v>
      </c>
      <c r="D27" s="47">
        <v>7095</v>
      </c>
      <c r="E27" s="44"/>
      <c r="F27" s="47">
        <v>9241</v>
      </c>
    </row>
    <row r="28" spans="2:6" ht="12.75">
      <c r="B28" s="45" t="s">
        <v>47</v>
      </c>
      <c r="D28" s="47">
        <v>114235</v>
      </c>
      <c r="E28" s="44"/>
      <c r="F28" s="47">
        <v>92762</v>
      </c>
    </row>
    <row r="29" spans="2:6" ht="12.75">
      <c r="B29" s="45" t="s">
        <v>48</v>
      </c>
      <c r="D29" s="47">
        <v>3264</v>
      </c>
      <c r="E29" s="44"/>
      <c r="F29" s="47">
        <v>2804</v>
      </c>
    </row>
    <row r="30" spans="4:6" ht="15.75" customHeight="1">
      <c r="D30" s="48">
        <f>SUM(D26:D29)</f>
        <v>143496</v>
      </c>
      <c r="E30" s="44"/>
      <c r="F30" s="116">
        <f>SUM(F26:F29)</f>
        <v>117868</v>
      </c>
    </row>
    <row r="31" spans="1:6" ht="18.75" customHeight="1">
      <c r="A31" s="7">
        <v>6</v>
      </c>
      <c r="B31" s="8" t="s">
        <v>49</v>
      </c>
      <c r="D31" s="44">
        <f>D23-D30</f>
        <v>11462</v>
      </c>
      <c r="E31" s="44"/>
      <c r="F31" s="115">
        <f>SUM(F23-F30)</f>
        <v>7028</v>
      </c>
    </row>
    <row r="32" spans="4:6" ht="21.75" customHeight="1" thickBot="1">
      <c r="D32" s="49">
        <f>SUM(D31+D14+D15+D16)</f>
        <v>136054</v>
      </c>
      <c r="E32" s="50"/>
      <c r="F32" s="49">
        <f>SUM(F31+F14+F15+F16)</f>
        <v>126833</v>
      </c>
    </row>
    <row r="33" spans="1:6" ht="22.5" customHeight="1" thickTop="1">
      <c r="A33" s="7">
        <v>7</v>
      </c>
      <c r="B33" s="8" t="s">
        <v>50</v>
      </c>
      <c r="F33" s="7"/>
    </row>
    <row r="34" spans="2:6" ht="15" customHeight="1">
      <c r="B34" s="8" t="s">
        <v>51</v>
      </c>
      <c r="D34" s="44">
        <v>40000</v>
      </c>
      <c r="E34" s="44"/>
      <c r="F34" s="44">
        <v>40000</v>
      </c>
    </row>
    <row r="35" spans="2:6" ht="12.75">
      <c r="B35" s="8" t="s">
        <v>52</v>
      </c>
      <c r="D35" s="44"/>
      <c r="E35" s="44"/>
      <c r="F35" s="44"/>
    </row>
    <row r="36" spans="2:6" ht="12.75">
      <c r="B36" s="45" t="s">
        <v>53</v>
      </c>
      <c r="D36" s="46">
        <v>22104</v>
      </c>
      <c r="E36" s="44"/>
      <c r="F36" s="46">
        <v>22104</v>
      </c>
    </row>
    <row r="37" spans="2:6" ht="12.75">
      <c r="B37" s="45" t="s">
        <v>54</v>
      </c>
      <c r="D37" s="47">
        <v>23621</v>
      </c>
      <c r="E37" s="44"/>
      <c r="F37" s="47">
        <v>19291</v>
      </c>
    </row>
    <row r="38" spans="2:6" ht="12.75">
      <c r="B38" s="45" t="s">
        <v>55</v>
      </c>
      <c r="D38" s="51">
        <v>2695</v>
      </c>
      <c r="E38" s="44"/>
      <c r="F38" s="51">
        <v>3274</v>
      </c>
    </row>
    <row r="39" spans="4:6" ht="16.5" customHeight="1">
      <c r="D39" s="52">
        <f>SUM(D36:D38)</f>
        <v>48420</v>
      </c>
      <c r="E39" s="44"/>
      <c r="F39" s="52">
        <f>SUM(F36:F38)</f>
        <v>44669</v>
      </c>
    </row>
    <row r="40" spans="4:6" ht="18.75" customHeight="1">
      <c r="D40" s="44">
        <f>D34+D39</f>
        <v>88420</v>
      </c>
      <c r="E40" s="44"/>
      <c r="F40" s="44">
        <f>F34+F39</f>
        <v>84669</v>
      </c>
    </row>
    <row r="41" spans="1:6" ht="19.5" customHeight="1">
      <c r="A41" s="7">
        <v>8</v>
      </c>
      <c r="B41" s="8" t="s">
        <v>56</v>
      </c>
      <c r="D41" s="44">
        <v>17342</v>
      </c>
      <c r="E41" s="44"/>
      <c r="F41" s="44">
        <v>15852</v>
      </c>
    </row>
    <row r="42" spans="1:6" ht="12.75">
      <c r="A42" s="7">
        <v>9</v>
      </c>
      <c r="B42" s="8" t="s">
        <v>57</v>
      </c>
      <c r="D42" s="44">
        <v>25004</v>
      </c>
      <c r="E42" s="44"/>
      <c r="F42" s="44">
        <v>21404</v>
      </c>
    </row>
    <row r="43" spans="1:6" ht="12.75">
      <c r="A43" s="7">
        <v>10</v>
      </c>
      <c r="B43" s="8" t="s">
        <v>183</v>
      </c>
      <c r="D43" s="44">
        <v>5288</v>
      </c>
      <c r="E43" s="44"/>
      <c r="F43" s="44">
        <v>4908</v>
      </c>
    </row>
    <row r="44" ht="12.75">
      <c r="A44" s="8"/>
    </row>
    <row r="45" spans="4:6" ht="21.75" customHeight="1" thickBot="1">
      <c r="D45" s="49">
        <f>SUM(D40:D43)</f>
        <v>136054</v>
      </c>
      <c r="E45" s="50"/>
      <c r="F45" s="49">
        <f>SUM(F40:F43)</f>
        <v>126833</v>
      </c>
    </row>
    <row r="46" spans="4:6" ht="13.5" thickTop="1">
      <c r="D46" s="44"/>
      <c r="E46" s="44"/>
      <c r="F46" s="115"/>
    </row>
    <row r="47" spans="1:6" ht="13.5" thickBot="1">
      <c r="A47" s="7">
        <v>11</v>
      </c>
      <c r="B47" s="8" t="s">
        <v>60</v>
      </c>
      <c r="C47" s="39"/>
      <c r="D47" s="54">
        <f>D40/D34</f>
        <v>2.2105</v>
      </c>
      <c r="E47" s="44"/>
      <c r="F47" s="54">
        <f>F40/F34</f>
        <v>2.116725</v>
      </c>
    </row>
    <row r="48" spans="4:6" ht="13.5" thickTop="1">
      <c r="D48" s="44"/>
      <c r="E48" s="44"/>
      <c r="F48" s="115"/>
    </row>
    <row r="49" spans="4:6" ht="12.75">
      <c r="D49" s="44"/>
      <c r="E49" s="44"/>
      <c r="F49" s="44"/>
    </row>
    <row r="50" spans="4:6" ht="12.75">
      <c r="D50" s="44"/>
      <c r="E50" s="44"/>
      <c r="F50" s="44"/>
    </row>
    <row r="51" spans="4:6" ht="12.75">
      <c r="D51" s="44"/>
      <c r="E51" s="44"/>
      <c r="F51" s="44"/>
    </row>
    <row r="52" spans="4:6" ht="12.75">
      <c r="D52" s="44"/>
      <c r="E52" s="44"/>
      <c r="F52" s="44"/>
    </row>
    <row r="53" spans="4:6" ht="12.75">
      <c r="D53" s="44"/>
      <c r="E53" s="44"/>
      <c r="F53" s="44"/>
    </row>
    <row r="54" spans="4:6" ht="12.75">
      <c r="D54" s="44"/>
      <c r="E54" s="44"/>
      <c r="F54" s="44"/>
    </row>
    <row r="55" spans="4:6" ht="12.75">
      <c r="D55" s="44"/>
      <c r="E55" s="44"/>
      <c r="F55" s="44"/>
    </row>
  </sheetData>
  <sheetProtection password="DF0A" sheet="1" objects="1" scenarios="1"/>
  <printOptions/>
  <pageMargins left="1.02" right="0.75" top="0.78" bottom="0.5" header="0.5" footer="0.5"/>
  <pageSetup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Q.L FEEDINGSTUFF SDN. BHD. </cp:lastModifiedBy>
  <cp:lastPrinted>2001-08-28T09:24:14Z</cp:lastPrinted>
  <dcterms:created xsi:type="dcterms:W3CDTF">1999-09-21T04:40:59Z</dcterms:created>
  <dcterms:modified xsi:type="dcterms:W3CDTF">2001-08-28T10:37:05Z</dcterms:modified>
  <cp:category/>
  <cp:version/>
  <cp:contentType/>
  <cp:contentStatus/>
</cp:coreProperties>
</file>